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ec\OneDrive\Escritorio\Gloria por Cenizas\COMPRAS\Compras 2024\"/>
    </mc:Choice>
  </mc:AlternateContent>
  <bookViews>
    <workbookView xWindow="0" yWindow="0" windowWidth="23040" windowHeight="8688"/>
  </bookViews>
  <sheets>
    <sheet name="Alimentacion" sheetId="2" r:id="rId1"/>
    <sheet name="LIMPIEZA" sheetId="3" r:id="rId2"/>
    <sheet name="SANITARIO" sheetId="5" r:id="rId3"/>
    <sheet name="MEDICINALES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89" i="2" l="1"/>
  <c r="P88" i="2"/>
  <c r="V11" i="4" l="1"/>
  <c r="AC11" i="4"/>
  <c r="O11" i="4"/>
  <c r="O9" i="4"/>
  <c r="AB12" i="4"/>
  <c r="AB11" i="4"/>
  <c r="AB10" i="4"/>
  <c r="AB9" i="4"/>
  <c r="AB8" i="4"/>
  <c r="U12" i="4"/>
  <c r="U11" i="4"/>
  <c r="U10" i="4"/>
  <c r="U9" i="4"/>
  <c r="U8" i="4"/>
  <c r="N12" i="4"/>
  <c r="N11" i="4"/>
  <c r="N10" i="4"/>
  <c r="N9" i="4"/>
  <c r="N8" i="4"/>
  <c r="F9" i="4"/>
  <c r="F10" i="4"/>
  <c r="F11" i="4"/>
  <c r="F8" i="4"/>
  <c r="G12" i="4"/>
  <c r="F8" i="5"/>
  <c r="V8" i="5"/>
  <c r="AD8" i="5"/>
  <c r="AD7" i="5"/>
  <c r="V7" i="5"/>
  <c r="N8" i="5"/>
  <c r="N7" i="5"/>
  <c r="E7" i="5"/>
  <c r="AC8" i="3"/>
  <c r="U8" i="3"/>
  <c r="M8" i="3"/>
  <c r="F8" i="3"/>
  <c r="AC7" i="3"/>
  <c r="U7" i="3"/>
  <c r="M7" i="3"/>
  <c r="E7" i="3"/>
  <c r="W89" i="2"/>
  <c r="AE88" i="2"/>
  <c r="AE82" i="2"/>
  <c r="AE57" i="2"/>
  <c r="AE29" i="2"/>
  <c r="X88" i="2"/>
  <c r="X83" i="2"/>
  <c r="N97" i="2"/>
  <c r="X57" i="2"/>
  <c r="X29" i="2"/>
  <c r="AD89" i="2"/>
  <c r="AD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AD24" i="2"/>
  <c r="AD25" i="2"/>
  <c r="AD26" i="2"/>
  <c r="AD27" i="2"/>
  <c r="AD28" i="2"/>
  <c r="AD29" i="2"/>
  <c r="AD30" i="2"/>
  <c r="AD31" i="2"/>
  <c r="AD32" i="2"/>
  <c r="AD33" i="2"/>
  <c r="AD34" i="2"/>
  <c r="AD35" i="2"/>
  <c r="AD36" i="2"/>
  <c r="AD37" i="2"/>
  <c r="AD38" i="2"/>
  <c r="AD39" i="2"/>
  <c r="AD40" i="2"/>
  <c r="AD41" i="2"/>
  <c r="AD42" i="2"/>
  <c r="AD43" i="2"/>
  <c r="AD44" i="2"/>
  <c r="AD45" i="2"/>
  <c r="AD46" i="2"/>
  <c r="AD47" i="2"/>
  <c r="AD48" i="2"/>
  <c r="AD49" i="2"/>
  <c r="AD50" i="2"/>
  <c r="AD51" i="2"/>
  <c r="AD52" i="2"/>
  <c r="AD53" i="2"/>
  <c r="AD54" i="2"/>
  <c r="AD55" i="2"/>
  <c r="AD56" i="2"/>
  <c r="AD57" i="2"/>
  <c r="AD58" i="2"/>
  <c r="AD59" i="2"/>
  <c r="AD60" i="2"/>
  <c r="AD61" i="2"/>
  <c r="AD62" i="2"/>
  <c r="AD63" i="2"/>
  <c r="AD64" i="2"/>
  <c r="AD65" i="2"/>
  <c r="AD66" i="2"/>
  <c r="AD67" i="2"/>
  <c r="AD68" i="2"/>
  <c r="AD69" i="2"/>
  <c r="AD70" i="2"/>
  <c r="AD71" i="2"/>
  <c r="AD72" i="2"/>
  <c r="AD73" i="2"/>
  <c r="AD74" i="2"/>
  <c r="AD75" i="2"/>
  <c r="AD76" i="2"/>
  <c r="AD77" i="2"/>
  <c r="AD78" i="2"/>
  <c r="AD79" i="2"/>
  <c r="AD80" i="2"/>
  <c r="AD81" i="2"/>
  <c r="AD82" i="2"/>
  <c r="AD83" i="2"/>
  <c r="AD84" i="2"/>
  <c r="AD85" i="2"/>
  <c r="AD86" i="2"/>
  <c r="AD87" i="2"/>
  <c r="AD88" i="2"/>
  <c r="AD8" i="2"/>
  <c r="Z9" i="2"/>
  <c r="Z10" i="2"/>
  <c r="Z11" i="2"/>
  <c r="Z12" i="2"/>
  <c r="Z13" i="2"/>
  <c r="Z14" i="2"/>
  <c r="Z15" i="2"/>
  <c r="Z16" i="2"/>
  <c r="Z17" i="2"/>
  <c r="Z18" i="2"/>
  <c r="Z21" i="2"/>
  <c r="Z22" i="2"/>
  <c r="Z23" i="2"/>
  <c r="Z24" i="2"/>
  <c r="Z25" i="2"/>
  <c r="Z26" i="2"/>
  <c r="Z27" i="2"/>
  <c r="Z28" i="2"/>
  <c r="Z29" i="2"/>
  <c r="Z30" i="2"/>
  <c r="Z31" i="2"/>
  <c r="Z32" i="2"/>
  <c r="Z33" i="2"/>
  <c r="Z34" i="2"/>
  <c r="Z35" i="2"/>
  <c r="Z36" i="2"/>
  <c r="Z37" i="2"/>
  <c r="Z38" i="2"/>
  <c r="Z39" i="2"/>
  <c r="Z40" i="2"/>
  <c r="Z41" i="2"/>
  <c r="Z43" i="2"/>
  <c r="Z44" i="2"/>
  <c r="Z45" i="2"/>
  <c r="Z46" i="2"/>
  <c r="Z48" i="2"/>
  <c r="Z49" i="2"/>
  <c r="Z52" i="2"/>
  <c r="Z53" i="2"/>
  <c r="Z54" i="2"/>
  <c r="Z55" i="2"/>
  <c r="Z60" i="2"/>
  <c r="Z61" i="2"/>
  <c r="Z62" i="2"/>
  <c r="Z63" i="2"/>
  <c r="Z64" i="2"/>
  <c r="Z65" i="2"/>
  <c r="Z66" i="2"/>
  <c r="Z67" i="2"/>
  <c r="Z68" i="2"/>
  <c r="Z70" i="2"/>
  <c r="Z71" i="2"/>
  <c r="Z72" i="2"/>
  <c r="Z73" i="2"/>
  <c r="Z74" i="2"/>
  <c r="Z75" i="2"/>
  <c r="Z76" i="2"/>
  <c r="Z77" i="2"/>
  <c r="Z78" i="2"/>
  <c r="Z79" i="2"/>
  <c r="Z80" i="2"/>
  <c r="Z81" i="2"/>
  <c r="Z82" i="2"/>
  <c r="Z83" i="2"/>
  <c r="Z84" i="2"/>
  <c r="Z87" i="2"/>
  <c r="Z88" i="2"/>
  <c r="Z8" i="2"/>
  <c r="W9" i="2"/>
  <c r="W10" i="2"/>
  <c r="W11" i="2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83" i="2"/>
  <c r="W84" i="2"/>
  <c r="W85" i="2"/>
  <c r="W86" i="2"/>
  <c r="W87" i="2"/>
  <c r="W88" i="2"/>
  <c r="W8" i="2"/>
  <c r="S10" i="2"/>
  <c r="S11" i="2"/>
  <c r="S12" i="2"/>
  <c r="S13" i="2"/>
  <c r="S14" i="2"/>
  <c r="S15" i="2"/>
  <c r="S18" i="2"/>
  <c r="S21" i="2"/>
  <c r="S22" i="2"/>
  <c r="S23" i="2"/>
  <c r="S26" i="2"/>
  <c r="S27" i="2"/>
  <c r="S28" i="2"/>
  <c r="S29" i="2"/>
  <c r="S30" i="2"/>
  <c r="S31" i="2"/>
  <c r="S34" i="2"/>
  <c r="S35" i="2"/>
  <c r="S36" i="2"/>
  <c r="S37" i="2"/>
  <c r="S38" i="2"/>
  <c r="S39" i="2"/>
  <c r="S43" i="2"/>
  <c r="S44" i="2"/>
  <c r="S45" i="2"/>
  <c r="S46" i="2"/>
  <c r="S52" i="2"/>
  <c r="S53" i="2"/>
  <c r="S54" i="2"/>
  <c r="S55" i="2"/>
  <c r="S74" i="2"/>
  <c r="S82" i="2"/>
  <c r="O10" i="2"/>
  <c r="O18" i="2"/>
  <c r="O26" i="2"/>
  <c r="O34" i="2"/>
  <c r="O42" i="2"/>
  <c r="O50" i="2"/>
  <c r="O58" i="2"/>
  <c r="O66" i="2"/>
  <c r="O74" i="2"/>
  <c r="O82" i="2"/>
  <c r="K9" i="2"/>
  <c r="S9" i="2" s="1"/>
  <c r="K10" i="2"/>
  <c r="K11" i="2"/>
  <c r="O11" i="2" s="1"/>
  <c r="K12" i="2"/>
  <c r="O12" i="2" s="1"/>
  <c r="K13" i="2"/>
  <c r="O13" i="2" s="1"/>
  <c r="K14" i="2"/>
  <c r="O14" i="2" s="1"/>
  <c r="K15" i="2"/>
  <c r="O15" i="2" s="1"/>
  <c r="K16" i="2"/>
  <c r="S16" i="2" s="1"/>
  <c r="K17" i="2"/>
  <c r="S17" i="2" s="1"/>
  <c r="K18" i="2"/>
  <c r="K19" i="2"/>
  <c r="O19" i="2" s="1"/>
  <c r="K20" i="2"/>
  <c r="O20" i="2" s="1"/>
  <c r="K21" i="2"/>
  <c r="O21" i="2" s="1"/>
  <c r="K22" i="2"/>
  <c r="O22" i="2" s="1"/>
  <c r="K23" i="2"/>
  <c r="O23" i="2" s="1"/>
  <c r="K24" i="2"/>
  <c r="S24" i="2" s="1"/>
  <c r="K25" i="2"/>
  <c r="O25" i="2" s="1"/>
  <c r="K26" i="2"/>
  <c r="K27" i="2"/>
  <c r="O27" i="2" s="1"/>
  <c r="K28" i="2"/>
  <c r="O28" i="2" s="1"/>
  <c r="K29" i="2"/>
  <c r="O29" i="2" s="1"/>
  <c r="K30" i="2"/>
  <c r="O30" i="2" s="1"/>
  <c r="K31" i="2"/>
  <c r="O31" i="2" s="1"/>
  <c r="K32" i="2"/>
  <c r="S32" i="2" s="1"/>
  <c r="K33" i="2"/>
  <c r="S33" i="2" s="1"/>
  <c r="K34" i="2"/>
  <c r="K35" i="2"/>
  <c r="O35" i="2" s="1"/>
  <c r="K36" i="2"/>
  <c r="O36" i="2" s="1"/>
  <c r="K37" i="2"/>
  <c r="O37" i="2" s="1"/>
  <c r="K38" i="2"/>
  <c r="O38" i="2" s="1"/>
  <c r="K39" i="2"/>
  <c r="O39" i="2" s="1"/>
  <c r="K40" i="2"/>
  <c r="S40" i="2" s="1"/>
  <c r="K41" i="2"/>
  <c r="O41" i="2" s="1"/>
  <c r="K42" i="2"/>
  <c r="K43" i="2"/>
  <c r="O43" i="2" s="1"/>
  <c r="K44" i="2"/>
  <c r="O44" i="2" s="1"/>
  <c r="K45" i="2"/>
  <c r="O45" i="2" s="1"/>
  <c r="K46" i="2"/>
  <c r="O46" i="2" s="1"/>
  <c r="K47" i="2"/>
  <c r="O47" i="2" s="1"/>
  <c r="K48" i="2"/>
  <c r="S48" i="2" s="1"/>
  <c r="K49" i="2"/>
  <c r="S49" i="2" s="1"/>
  <c r="K50" i="2"/>
  <c r="K51" i="2"/>
  <c r="O51" i="2" s="1"/>
  <c r="K52" i="2"/>
  <c r="O52" i="2" s="1"/>
  <c r="K53" i="2"/>
  <c r="O53" i="2" s="1"/>
  <c r="K54" i="2"/>
  <c r="O54" i="2" s="1"/>
  <c r="K55" i="2"/>
  <c r="O55" i="2" s="1"/>
  <c r="K56" i="2"/>
  <c r="K57" i="2"/>
  <c r="K58" i="2"/>
  <c r="K59" i="2"/>
  <c r="O59" i="2" s="1"/>
  <c r="K60" i="2"/>
  <c r="O60" i="2" s="1"/>
  <c r="K61" i="2"/>
  <c r="O61" i="2" s="1"/>
  <c r="K62" i="2"/>
  <c r="O62" i="2" s="1"/>
  <c r="K63" i="2"/>
  <c r="O63" i="2" s="1"/>
  <c r="K64" i="2"/>
  <c r="O64" i="2" s="1"/>
  <c r="K65" i="2"/>
  <c r="O65" i="2" s="1"/>
  <c r="K66" i="2"/>
  <c r="S66" i="2" s="1"/>
  <c r="K67" i="2"/>
  <c r="O67" i="2" s="1"/>
  <c r="K68" i="2"/>
  <c r="O68" i="2" s="1"/>
  <c r="K69" i="2"/>
  <c r="O69" i="2" s="1"/>
  <c r="K70" i="2"/>
  <c r="S70" i="2" s="1"/>
  <c r="K71" i="2"/>
  <c r="S71" i="2" s="1"/>
  <c r="K72" i="2"/>
  <c r="S72" i="2" s="1"/>
  <c r="K73" i="2"/>
  <c r="S73" i="2" s="1"/>
  <c r="K74" i="2"/>
  <c r="K75" i="2"/>
  <c r="S75" i="2" s="1"/>
  <c r="K76" i="2"/>
  <c r="O76" i="2" s="1"/>
  <c r="K77" i="2"/>
  <c r="S77" i="2" s="1"/>
  <c r="K78" i="2"/>
  <c r="O78" i="2" s="1"/>
  <c r="K79" i="2"/>
  <c r="O79" i="2" s="1"/>
  <c r="K80" i="2"/>
  <c r="O80" i="2" s="1"/>
  <c r="K81" i="2"/>
  <c r="O81" i="2" s="1"/>
  <c r="K82" i="2"/>
  <c r="K83" i="2"/>
  <c r="S83" i="2" s="1"/>
  <c r="K84" i="2"/>
  <c r="O84" i="2" s="1"/>
  <c r="K85" i="2"/>
  <c r="O85" i="2" s="1"/>
  <c r="K86" i="2"/>
  <c r="O86" i="2" s="1"/>
  <c r="K87" i="2"/>
  <c r="S87" i="2" s="1"/>
  <c r="K88" i="2"/>
  <c r="S88" i="2" s="1"/>
  <c r="K8" i="2"/>
  <c r="S8" i="2" s="1"/>
  <c r="S65" i="2" l="1"/>
  <c r="O8" i="2"/>
  <c r="O49" i="2"/>
  <c r="O33" i="2"/>
  <c r="P41" i="2" s="1"/>
  <c r="O17" i="2"/>
  <c r="O9" i="2"/>
  <c r="S81" i="2"/>
  <c r="S64" i="2"/>
  <c r="O88" i="2"/>
  <c r="O72" i="2"/>
  <c r="O48" i="2"/>
  <c r="P55" i="2" s="1"/>
  <c r="O40" i="2"/>
  <c r="O32" i="2"/>
  <c r="O24" i="2"/>
  <c r="O16" i="2"/>
  <c r="S80" i="2"/>
  <c r="S63" i="2"/>
  <c r="O87" i="2"/>
  <c r="O71" i="2"/>
  <c r="S79" i="2"/>
  <c r="S62" i="2"/>
  <c r="O70" i="2"/>
  <c r="P81" i="2" s="1"/>
  <c r="S78" i="2"/>
  <c r="S61" i="2"/>
  <c r="S68" i="2"/>
  <c r="S84" i="2"/>
  <c r="S76" i="2"/>
  <c r="S41" i="2"/>
  <c r="S25" i="2"/>
  <c r="O73" i="2"/>
  <c r="O57" i="2"/>
  <c r="O56" i="2"/>
  <c r="P68" i="2" s="1"/>
  <c r="O77" i="2"/>
  <c r="S60" i="2"/>
  <c r="S67" i="2"/>
  <c r="O83" i="2"/>
  <c r="P87" i="2" s="1"/>
  <c r="O75" i="2"/>
  <c r="P16" i="2" l="1"/>
  <c r="P27" i="2"/>
  <c r="E89" i="2" l="1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" i="2"/>
  <c r="A89" i="2"/>
</calcChain>
</file>

<file path=xl/sharedStrings.xml><?xml version="1.0" encoding="utf-8"?>
<sst xmlns="http://schemas.openxmlformats.org/spreadsheetml/2006/main" count="791" uniqueCount="110">
  <si>
    <t>MONJAS ALIMENTACION</t>
  </si>
  <si>
    <t>COMALAPA ALIMENTACION</t>
  </si>
  <si>
    <t>DOLORES ALIMENTACION</t>
  </si>
  <si>
    <t xml:space="preserve">CANTIDAD </t>
  </si>
  <si>
    <t xml:space="preserve">UNIDAD </t>
  </si>
  <si>
    <t xml:space="preserve">DESCRIPCION </t>
  </si>
  <si>
    <t>P UNITARIO</t>
  </si>
  <si>
    <t>P TOTAL</t>
  </si>
  <si>
    <t>COMPRAS GENERAL</t>
  </si>
  <si>
    <t>Monjas Limpieza</t>
  </si>
  <si>
    <t>Comalapa Limpieza</t>
  </si>
  <si>
    <t>Dolores Limpieza</t>
  </si>
  <si>
    <t xml:space="preserve">COMPRAS GENERALES </t>
  </si>
  <si>
    <t xml:space="preserve">MONJAS MEDICINALES </t>
  </si>
  <si>
    <t>CANTIDAD</t>
  </si>
  <si>
    <t>COMALAPA MEDICINAL</t>
  </si>
  <si>
    <t>DOLORES MEDICINALES</t>
  </si>
  <si>
    <t>COMPRAS GENERALES</t>
  </si>
  <si>
    <t>COMPRAS MONJAS</t>
  </si>
  <si>
    <t xml:space="preserve">COMPRAS DOLORES </t>
  </si>
  <si>
    <t>COMPRAS COMALAPA</t>
  </si>
  <si>
    <t>Gas propano  de 25 libras</t>
  </si>
  <si>
    <t>Leche entera en polvo de 2200 g</t>
  </si>
  <si>
    <t>Leche descremada en polvo de 1500 g</t>
  </si>
  <si>
    <t>Café Instantaneo Soluble de 300g</t>
  </si>
  <si>
    <t>Café molido y tostado 350g</t>
  </si>
  <si>
    <t>Libra de frijol Negro</t>
  </si>
  <si>
    <t>Harina de haba para atol 425g</t>
  </si>
  <si>
    <t>Atol Corazon de trigo</t>
  </si>
  <si>
    <t>Mezcla Vegetal fortificada para Hacer Atol 900g</t>
  </si>
  <si>
    <t>Bebida vegetal fortificada con edulzante artificial 6pack 200ml c/u</t>
  </si>
  <si>
    <t>Bebida vegetal fortificada 6pack 200ml c/u</t>
  </si>
  <si>
    <t>Carton de Huevos de 30 unidades</t>
  </si>
  <si>
    <t>Carton de Huevos rosado de 30 unidades</t>
  </si>
  <si>
    <t>Margarina reducida en grasa 400g</t>
  </si>
  <si>
    <t>Harina de trigo 5 libras</t>
  </si>
  <si>
    <t>Harina de Maiz Nixtamalizado 2000 g</t>
  </si>
  <si>
    <t>Fecula de maiz 380g</t>
  </si>
  <si>
    <t>Azucar morena presentación de 2000 g</t>
  </si>
  <si>
    <t>Sal yodada artesanal 920g</t>
  </si>
  <si>
    <t>Pasta larga Espagueti 200g</t>
  </si>
  <si>
    <t>Pasta de Codito 200g</t>
  </si>
  <si>
    <t>Pasta corta pluma 200 g</t>
  </si>
  <si>
    <t>Pasta corta corbaton 200g</t>
  </si>
  <si>
    <t>Pasta tornillo 200g</t>
  </si>
  <si>
    <t>Salsa de tomate con queso 90 gramos</t>
  </si>
  <si>
    <t>Aceite vegetal 3000 ml</t>
  </si>
  <si>
    <t xml:space="preserve">Libra de pollo cuadril y pierna </t>
  </si>
  <si>
    <t>Libra de Carne De Res Camote</t>
  </si>
  <si>
    <t>Libra de Carne De Res Falda</t>
  </si>
  <si>
    <t>Libra de Carne para bistek</t>
  </si>
  <si>
    <t>Carne De Res Bolovique</t>
  </si>
  <si>
    <t xml:space="preserve">Carne Molida Magra </t>
  </si>
  <si>
    <t>Arroz 400g</t>
  </si>
  <si>
    <t>Maiz blanco 100 Libras</t>
  </si>
  <si>
    <t>Sopa De Pollo Con Fideos 57 G</t>
  </si>
  <si>
    <t>Salsa De Tomate Ketchup Plástico 776g</t>
  </si>
  <si>
    <t>Mezcla para panqueques 1350g</t>
  </si>
  <si>
    <t>Miel de abeja 340 gramos</t>
  </si>
  <si>
    <t>Avena instantanea 600g</t>
  </si>
  <si>
    <t>Pasta para Chao Mein 180 g</t>
  </si>
  <si>
    <t>Cereal de Maiz 800g</t>
  </si>
  <si>
    <t>Mayonesa 1000g</t>
  </si>
  <si>
    <t>Aceite de oliva lata de 1000ml</t>
  </si>
  <si>
    <t>Libra de frijol Blanco</t>
  </si>
  <si>
    <t>Libra de frijol Rojo</t>
  </si>
  <si>
    <t>Salsa Inglesa 355 ml</t>
  </si>
  <si>
    <t xml:space="preserve">Atún lomo en trocitos enlatado 140g </t>
  </si>
  <si>
    <t>Mermelada de frutas 550g</t>
  </si>
  <si>
    <t>Gelatina sabor fresa 454g</t>
  </si>
  <si>
    <t>Gelatina sabor uva 454g</t>
  </si>
  <si>
    <t>Gelatina sabor naranja 454g</t>
  </si>
  <si>
    <t>Gelatina sabor limon 454g</t>
  </si>
  <si>
    <t>Multicereal instantaneo vainilla 352g</t>
  </si>
  <si>
    <t>Multicereal instantaneo manzana 352g</t>
  </si>
  <si>
    <t>Pure de Papa Instantaneo 400gr</t>
  </si>
  <si>
    <t>Salsa Soya 340 g</t>
  </si>
  <si>
    <t xml:space="preserve">Jamon de pavo 290gramos </t>
  </si>
  <si>
    <t xml:space="preserve">Salchichas de pollo 460g </t>
  </si>
  <si>
    <t>Salchichas de pavo 862 g</t>
  </si>
  <si>
    <t>Medallones de pollo 400g</t>
  </si>
  <si>
    <t>Pan Sandwich Blanco 560g</t>
  </si>
  <si>
    <t>Pan Sadwich Integral 560g</t>
  </si>
  <si>
    <t>Queso Fresco 370 gramos</t>
  </si>
  <si>
    <t>Crema 500ml</t>
  </si>
  <si>
    <t>Libra de tomate</t>
  </si>
  <si>
    <t>Libra de papa</t>
  </si>
  <si>
    <t>Libra de zanahoría</t>
  </si>
  <si>
    <t>Unidad de Wisquil</t>
  </si>
  <si>
    <t>Unidad de pepino</t>
  </si>
  <si>
    <t>Unidad de chile pimiento</t>
  </si>
  <si>
    <t>Libra de cebolla</t>
  </si>
  <si>
    <t>Libra de Platanos</t>
  </si>
  <si>
    <t>chorizo colorado precocido 454gr</t>
  </si>
  <si>
    <t>longaniza precocida 454gr</t>
  </si>
  <si>
    <t>pasta de tomate 170g</t>
  </si>
  <si>
    <t>consome de pollo 454g</t>
  </si>
  <si>
    <t>consome de res 454g</t>
  </si>
  <si>
    <t>Complemento alimenticio de proteinas y minerales sabor vainilla sin azucar 400g</t>
  </si>
  <si>
    <t>Complemento alimenticio de proteinas y minerales sabor vainilla sin azucar 220ml</t>
  </si>
  <si>
    <t>Complemento alimenticio de proteinas y minerales sabor fresa 220ml</t>
  </si>
  <si>
    <t>Complemento alimenticio de proteinas y minerales sabor vainilla 220ml</t>
  </si>
  <si>
    <t>Libra</t>
  </si>
  <si>
    <t>Jabón en Bola 3 pack 375g c/u</t>
  </si>
  <si>
    <t>UNIDAD</t>
  </si>
  <si>
    <t>Guante de latex talla S 100 unidades</t>
  </si>
  <si>
    <t>Metformina 850MG caja de 30 tabletas</t>
  </si>
  <si>
    <t>Metformina 1000MG caja de 30 tabletas</t>
  </si>
  <si>
    <t>Rispedirona 2mg caja 30 tabletas</t>
  </si>
  <si>
    <t>Rispedirona 1mg caja 30 tabletas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</si>
</sst>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Q&quot;* #,##0.00_-;\-&quot;Q&quot;* #,##0.00_-;_-&quot;Q&quot;* &quot;-&quot;??_-;_-@_-"/>
    <numFmt numFmtId="164" formatCode="[$Q]#,##0.00"/>
    <numFmt numFmtId="165" formatCode="[$Q-486]#,##0.00"/>
  </numFmts>
  <fonts count="16">
    <font>
      <sz val="11"/>
      <color theme="1"/>
      <name val="Calibri"/>
      <family val="2"/>
      <scheme val="minor"/>
    </font>
    <font>
      <sz val="8"/>
      <color theme="1"/>
      <name val="Times New Roman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scheme val="minor"/>
    </font>
    <font>
      <b/>
      <sz val="10"/>
      <color theme="1"/>
      <name val="Calibri"/>
      <family val="2"/>
      <scheme val="minor"/>
    </font>
    <font>
      <sz val="9"/>
      <color rgb="FF000000"/>
      <name val="Times New Roman"/>
      <family val="1"/>
    </font>
    <font>
      <sz val="10"/>
      <color theme="1"/>
      <name val="Arial"/>
    </font>
    <font>
      <b/>
      <sz val="11"/>
      <color theme="1"/>
      <name val="Arial"/>
    </font>
    <font>
      <sz val="10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11"/>
      <color rgb="FF000000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Font="1" applyAlignment="1"/>
    <xf numFmtId="0" fontId="8" fillId="2" borderId="2" xfId="0" applyFont="1" applyFill="1" applyBorder="1" applyAlignment="1">
      <alignment horizontal="center"/>
    </xf>
    <xf numFmtId="0" fontId="13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/>
    <xf numFmtId="0" fontId="0" fillId="0" borderId="0" xfId="0" applyFont="1" applyBorder="1" applyAlignment="1"/>
    <xf numFmtId="0" fontId="0" fillId="0" borderId="0" xfId="0" applyFill="1"/>
    <xf numFmtId="0" fontId="0" fillId="0" borderId="0" xfId="0" applyFont="1" applyAlignment="1">
      <alignment horizontal="center" vertical="center"/>
    </xf>
    <xf numFmtId="0" fontId="0" fillId="4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1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165" fontId="0" fillId="4" borderId="3" xfId="0" applyNumberFormat="1" applyFont="1" applyFill="1" applyBorder="1" applyAlignment="1">
      <alignment horizontal="center" vertical="center"/>
    </xf>
    <xf numFmtId="44" fontId="0" fillId="4" borderId="3" xfId="0" applyNumberFormat="1" applyFont="1" applyFill="1" applyBorder="1" applyAlignment="1">
      <alignment horizontal="center" vertical="center"/>
    </xf>
    <xf numFmtId="44" fontId="0" fillId="4" borderId="3" xfId="1" applyFont="1" applyFill="1" applyBorder="1" applyAlignment="1">
      <alignment horizontal="center" vertical="center"/>
    </xf>
    <xf numFmtId="165" fontId="0" fillId="4" borderId="0" xfId="0" applyNumberFormat="1" applyFont="1" applyFill="1" applyAlignment="1">
      <alignment horizontal="center" vertical="center"/>
    </xf>
    <xf numFmtId="44" fontId="0" fillId="4" borderId="0" xfId="0" applyNumberFormat="1" applyFont="1" applyFill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164" fontId="7" fillId="4" borderId="3" xfId="0" applyNumberFormat="1" applyFont="1" applyFill="1" applyBorder="1" applyAlignment="1">
      <alignment horizontal="center" vertical="center"/>
    </xf>
    <xf numFmtId="4" fontId="12" fillId="5" borderId="3" xfId="0" applyNumberFormat="1" applyFont="1" applyFill="1" applyBorder="1" applyAlignment="1">
      <alignment horizontal="center" vertical="center"/>
    </xf>
    <xf numFmtId="4" fontId="12" fillId="4" borderId="3" xfId="0" applyNumberFormat="1" applyFont="1" applyFill="1" applyBorder="1" applyAlignment="1">
      <alignment horizontal="center" vertical="center"/>
    </xf>
    <xf numFmtId="0" fontId="0" fillId="4" borderId="3" xfId="0" applyFont="1" applyFill="1" applyBorder="1" applyAlignment="1"/>
    <xf numFmtId="44" fontId="0" fillId="4" borderId="3" xfId="1" applyFont="1" applyFill="1" applyBorder="1" applyAlignment="1"/>
    <xf numFmtId="0" fontId="0" fillId="4" borderId="0" xfId="0" applyFont="1" applyFill="1" applyAlignment="1"/>
    <xf numFmtId="0" fontId="0" fillId="4" borderId="3" xfId="0" applyFont="1" applyFill="1" applyBorder="1" applyAlignment="1">
      <alignment horizontal="center"/>
    </xf>
    <xf numFmtId="44" fontId="0" fillId="4" borderId="3" xfId="0" applyNumberFormat="1" applyFont="1" applyFill="1" applyBorder="1" applyAlignment="1"/>
    <xf numFmtId="44" fontId="0" fillId="4" borderId="0" xfId="0" applyNumberFormat="1" applyFont="1" applyFill="1" applyBorder="1" applyAlignment="1"/>
    <xf numFmtId="0" fontId="0" fillId="4" borderId="0" xfId="0" applyFont="1" applyFill="1" applyBorder="1" applyAlignment="1"/>
    <xf numFmtId="3" fontId="6" fillId="4" borderId="3" xfId="0" applyNumberFormat="1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44" fontId="0" fillId="4" borderId="3" xfId="0" applyNumberForma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44" fontId="0" fillId="4" borderId="0" xfId="0" applyNumberFormat="1" applyFill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44" fontId="12" fillId="5" borderId="1" xfId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44" fontId="12" fillId="4" borderId="3" xfId="1" applyFont="1" applyFill="1" applyBorder="1" applyAlignment="1">
      <alignment horizontal="center" vertical="center"/>
    </xf>
    <xf numFmtId="44" fontId="2" fillId="4" borderId="3" xfId="1" applyFont="1" applyFill="1" applyBorder="1" applyAlignment="1">
      <alignment horizontal="center" vertical="center"/>
    </xf>
    <xf numFmtId="44" fontId="2" fillId="4" borderId="0" xfId="0" applyNumberFormat="1" applyFont="1" applyFill="1" applyAlignment="1">
      <alignment horizontal="center" vertical="center"/>
    </xf>
    <xf numFmtId="3" fontId="0" fillId="4" borderId="0" xfId="0" applyNumberFormat="1" applyFont="1" applyFill="1" applyAlignment="1">
      <alignment horizontal="center" vertical="center"/>
    </xf>
    <xf numFmtId="3" fontId="6" fillId="6" borderId="3" xfId="0" applyNumberFormat="1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left" vertical="center" wrapText="1"/>
    </xf>
    <xf numFmtId="3" fontId="6" fillId="6" borderId="3" xfId="0" applyNumberFormat="1" applyFont="1" applyFill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164" fontId="0" fillId="4" borderId="3" xfId="0" applyNumberFormat="1" applyFont="1" applyFill="1" applyBorder="1" applyAlignment="1">
      <alignment horizontal="center" vertical="center"/>
    </xf>
    <xf numFmtId="165" fontId="0" fillId="7" borderId="0" xfId="0" applyNumberFormat="1" applyFont="1" applyFill="1" applyAlignment="1">
      <alignment horizontal="center" vertical="center"/>
    </xf>
    <xf numFmtId="44" fontId="0" fillId="4" borderId="0" xfId="1" applyFont="1" applyFill="1" applyAlignment="1">
      <alignment horizontal="center" vertical="center"/>
    </xf>
    <xf numFmtId="0" fontId="0" fillId="8" borderId="0" xfId="0" applyFont="1" applyFill="1" applyAlignment="1">
      <alignment horizontal="center" vertical="center"/>
    </xf>
    <xf numFmtId="165" fontId="0" fillId="8" borderId="0" xfId="0" applyNumberFormat="1" applyFont="1" applyFill="1" applyAlignment="1">
      <alignment horizontal="center" vertical="center"/>
    </xf>
    <xf numFmtId="165" fontId="0" fillId="8" borderId="3" xfId="0" applyNumberFormat="1" applyFont="1" applyFill="1" applyBorder="1" applyAlignment="1">
      <alignment horizontal="center" vertical="center"/>
    </xf>
    <xf numFmtId="44" fontId="0" fillId="8" borderId="0" xfId="0" applyNumberFormat="1" applyFont="1" applyFill="1" applyAlignment="1">
      <alignment horizontal="center" vertical="center"/>
    </xf>
    <xf numFmtId="165" fontId="0" fillId="3" borderId="0" xfId="0" applyNumberFormat="1" applyFont="1" applyFill="1" applyAlignment="1">
      <alignment horizontal="center" vertical="center"/>
    </xf>
    <xf numFmtId="44" fontId="0" fillId="3" borderId="0" xfId="0" applyNumberFormat="1" applyFont="1" applyFill="1" applyAlignment="1">
      <alignment horizontal="center" vertical="center"/>
    </xf>
    <xf numFmtId="3" fontId="14" fillId="6" borderId="1" xfId="0" applyNumberFormat="1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vertical="center"/>
    </xf>
    <xf numFmtId="4" fontId="14" fillId="5" borderId="1" xfId="0" applyNumberFormat="1" applyFont="1" applyFill="1" applyBorder="1" applyAlignment="1">
      <alignment horizontal="center" vertical="center"/>
    </xf>
    <xf numFmtId="0" fontId="0" fillId="0" borderId="0" xfId="0" applyFill="1" applyAlignment="1"/>
    <xf numFmtId="44" fontId="0" fillId="3" borderId="0" xfId="0" applyNumberFormat="1" applyFont="1" applyFill="1" applyAlignment="1"/>
    <xf numFmtId="0" fontId="11" fillId="6" borderId="1" xfId="0" applyFont="1" applyFill="1" applyBorder="1" applyAlignment="1">
      <alignment horizontal="center" vertical="center" wrapText="1"/>
    </xf>
    <xf numFmtId="44" fontId="11" fillId="3" borderId="0" xfId="0" applyNumberFormat="1" applyFont="1" applyFill="1" applyBorder="1" applyAlignment="1">
      <alignment horizontal="center" vertical="center"/>
    </xf>
    <xf numFmtId="44" fontId="0" fillId="3" borderId="0" xfId="0" applyNumberFormat="1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44" fontId="0" fillId="7" borderId="0" xfId="0" applyNumberFormat="1" applyFill="1" applyBorder="1" applyAlignment="1">
      <alignment horizontal="center" vertical="center"/>
    </xf>
    <xf numFmtId="0" fontId="0" fillId="8" borderId="0" xfId="0" applyFont="1" applyFill="1" applyAlignment="1"/>
    <xf numFmtId="0" fontId="0" fillId="8" borderId="0" xfId="0" applyFont="1" applyFill="1" applyBorder="1" applyAlignment="1">
      <alignment horizontal="center"/>
    </xf>
    <xf numFmtId="4" fontId="0" fillId="7" borderId="0" xfId="0" applyNumberFormat="1" applyFont="1" applyFill="1" applyAlignment="1"/>
    <xf numFmtId="0" fontId="13" fillId="6" borderId="1" xfId="0" applyFont="1" applyFill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/>
    </xf>
    <xf numFmtId="44" fontId="0" fillId="3" borderId="0" xfId="0" applyNumberFormat="1" applyFill="1" applyAlignment="1">
      <alignment horizontal="center" vertical="center"/>
    </xf>
    <xf numFmtId="44" fontId="2" fillId="3" borderId="3" xfId="1" applyFont="1" applyFill="1" applyBorder="1" applyAlignment="1">
      <alignment horizontal="center" vertical="center"/>
    </xf>
    <xf numFmtId="44" fontId="0" fillId="8" borderId="0" xfId="0" applyNumberFormat="1" applyFill="1" applyAlignment="1">
      <alignment horizontal="center" vertical="center"/>
    </xf>
    <xf numFmtId="0" fontId="0" fillId="8" borderId="3" xfId="0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AE97"/>
  <sheetViews>
    <sheetView tabSelected="1" topLeftCell="G70" zoomScale="72" zoomScaleNormal="40" workbookViewId="0">
      <selection activeCell="Q95" sqref="Q95"/>
    </sheetView>
  </sheetViews>
  <sheetFormatPr baseColWidth="10" defaultRowHeight="14.4"/>
  <cols>
    <col min="1" max="1" width="10.88671875" style="8" bestFit="1" customWidth="1"/>
    <col min="2" max="2" width="11.5546875" style="8"/>
    <col min="3" max="3" width="71.5546875" style="8" bestFit="1" customWidth="1"/>
    <col min="4" max="4" width="11.5546875" style="8"/>
    <col min="5" max="5" width="14.109375" style="8" bestFit="1" customWidth="1"/>
    <col min="6" max="11" width="11.5546875" style="8"/>
    <col min="12" max="12" width="9" style="8" bestFit="1" customWidth="1"/>
    <col min="13" max="13" width="58" style="8" bestFit="1" customWidth="1"/>
    <col min="14" max="14" width="13.6640625" style="8" bestFit="1" customWidth="1"/>
    <col min="15" max="16" width="14.109375" style="8" bestFit="1" customWidth="1"/>
    <col min="17" max="20" width="11.5546875" style="8"/>
    <col min="21" max="21" width="53" style="8" bestFit="1" customWidth="1"/>
    <col min="22" max="22" width="11.5546875" style="8"/>
    <col min="23" max="23" width="13.88671875" style="8" bestFit="1" customWidth="1"/>
    <col min="24" max="24" width="14.109375" style="8" bestFit="1" customWidth="1"/>
    <col min="25" max="25" width="25.88671875" style="8" bestFit="1" customWidth="1"/>
    <col min="26" max="27" width="11.5546875" style="8"/>
    <col min="28" max="28" width="64.88671875" style="8" customWidth="1"/>
    <col min="29" max="29" width="11.5546875" style="8"/>
    <col min="30" max="30" width="13.88671875" style="8" bestFit="1" customWidth="1"/>
    <col min="31" max="31" width="14.109375" style="8" bestFit="1" customWidth="1"/>
    <col min="32" max="16384" width="11.5546875" style="8"/>
  </cols>
  <sheetData>
    <row r="1" spans="1:31" s="7" customFormat="1">
      <c r="R1" s="8"/>
      <c r="AE1" s="8"/>
    </row>
    <row r="2" spans="1:31" s="7" customFormat="1">
      <c r="R2" s="8"/>
      <c r="AE2" s="8"/>
    </row>
    <row r="3" spans="1:31" s="7" customFormat="1">
      <c r="R3" s="8"/>
      <c r="AE3" s="8"/>
    </row>
    <row r="4" spans="1:31" s="7" customFormat="1">
      <c r="R4" s="8"/>
      <c r="Y4" s="9"/>
      <c r="AE4" s="8"/>
    </row>
    <row r="5" spans="1:31" s="7" customFormat="1">
      <c r="M5" s="9" t="s">
        <v>0</v>
      </c>
      <c r="R5" s="8"/>
      <c r="U5" s="9" t="s">
        <v>1</v>
      </c>
      <c r="AB5" s="9" t="s">
        <v>2</v>
      </c>
      <c r="AE5" s="8"/>
    </row>
    <row r="6" spans="1:31" s="7" customFormat="1">
      <c r="R6" s="8"/>
      <c r="AE6" s="8"/>
    </row>
    <row r="7" spans="1:31" s="7" customFormat="1">
      <c r="A7" s="10" t="s">
        <v>3</v>
      </c>
      <c r="B7" s="11" t="s">
        <v>4</v>
      </c>
      <c r="C7" s="11" t="s">
        <v>5</v>
      </c>
      <c r="D7" s="11" t="s">
        <v>6</v>
      </c>
      <c r="E7" s="11" t="s">
        <v>7</v>
      </c>
      <c r="J7" s="8"/>
      <c r="K7" s="11" t="s">
        <v>3</v>
      </c>
      <c r="L7" s="11" t="s">
        <v>4</v>
      </c>
      <c r="M7" s="11" t="s">
        <v>5</v>
      </c>
      <c r="N7" s="11" t="s">
        <v>6</v>
      </c>
      <c r="O7" s="11" t="s">
        <v>7</v>
      </c>
      <c r="P7" s="8"/>
      <c r="R7" s="8"/>
      <c r="S7" s="11" t="s">
        <v>3</v>
      </c>
      <c r="T7" s="11" t="s">
        <v>4</v>
      </c>
      <c r="U7" s="11" t="s">
        <v>5</v>
      </c>
      <c r="V7" s="11" t="s">
        <v>6</v>
      </c>
      <c r="W7" s="11" t="s">
        <v>7</v>
      </c>
      <c r="X7" s="8"/>
      <c r="Y7" s="8"/>
      <c r="Z7" s="12" t="s">
        <v>3</v>
      </c>
      <c r="AA7" s="11" t="s">
        <v>4</v>
      </c>
      <c r="AB7" s="11" t="s">
        <v>5</v>
      </c>
      <c r="AC7" s="11" t="s">
        <v>6</v>
      </c>
      <c r="AD7" s="11" t="s">
        <v>7</v>
      </c>
      <c r="AE7" s="8"/>
    </row>
    <row r="8" spans="1:31">
      <c r="A8" s="52">
        <v>40</v>
      </c>
      <c r="B8" s="29" t="s">
        <v>4</v>
      </c>
      <c r="C8" s="53" t="s">
        <v>21</v>
      </c>
      <c r="D8" s="30">
        <f>E8/A8</f>
        <v>130</v>
      </c>
      <c r="E8" s="31">
        <v>5200</v>
      </c>
      <c r="J8" s="60">
        <v>1</v>
      </c>
      <c r="K8" s="23">
        <f>A8/2</f>
        <v>20</v>
      </c>
      <c r="L8" s="29" t="s">
        <v>4</v>
      </c>
      <c r="M8" s="53" t="s">
        <v>21</v>
      </c>
      <c r="N8" s="30">
        <v>130</v>
      </c>
      <c r="O8" s="24">
        <f>K8*N8</f>
        <v>2600</v>
      </c>
      <c r="R8" s="60">
        <v>1</v>
      </c>
      <c r="S8" s="23">
        <f>K8/2</f>
        <v>10</v>
      </c>
      <c r="T8" s="29" t="s">
        <v>4</v>
      </c>
      <c r="U8" s="53" t="s">
        <v>21</v>
      </c>
      <c r="V8" s="30">
        <v>130</v>
      </c>
      <c r="W8" s="25">
        <f>V8*S8</f>
        <v>1300</v>
      </c>
      <c r="Y8" s="60">
        <v>1</v>
      </c>
      <c r="Z8" s="23">
        <f>K8/2</f>
        <v>10</v>
      </c>
      <c r="AA8" s="29" t="s">
        <v>4</v>
      </c>
      <c r="AB8" s="53" t="s">
        <v>21</v>
      </c>
      <c r="AC8" s="30">
        <v>130</v>
      </c>
      <c r="AD8" s="26">
        <f>AC8*Z8</f>
        <v>1300</v>
      </c>
    </row>
    <row r="9" spans="1:31">
      <c r="A9" s="54">
        <v>40</v>
      </c>
      <c r="B9" s="29" t="s">
        <v>4</v>
      </c>
      <c r="C9" s="53" t="s">
        <v>22</v>
      </c>
      <c r="D9" s="30">
        <f t="shared" ref="D9:D72" si="0">E9/A9</f>
        <v>150</v>
      </c>
      <c r="E9" s="31">
        <v>6000</v>
      </c>
      <c r="K9" s="23">
        <f t="shared" ref="K9:K72" si="1">A9/2</f>
        <v>20</v>
      </c>
      <c r="L9" s="29" t="s">
        <v>4</v>
      </c>
      <c r="M9" s="53" t="s">
        <v>22</v>
      </c>
      <c r="N9" s="30">
        <v>150</v>
      </c>
      <c r="O9" s="24">
        <f t="shared" ref="O9:O72" si="2">K9*N9</f>
        <v>3000</v>
      </c>
      <c r="S9" s="23">
        <f t="shared" ref="S9:S72" si="3">K9/2</f>
        <v>10</v>
      </c>
      <c r="T9" s="29" t="s">
        <v>4</v>
      </c>
      <c r="U9" s="53" t="s">
        <v>22</v>
      </c>
      <c r="V9" s="30">
        <v>150</v>
      </c>
      <c r="W9" s="25">
        <f t="shared" ref="W9:W72" si="4">V9*S9</f>
        <v>1500</v>
      </c>
      <c r="Z9" s="23">
        <f t="shared" ref="Z9:Z72" si="5">K9/2</f>
        <v>10</v>
      </c>
      <c r="AA9" s="29" t="s">
        <v>4</v>
      </c>
      <c r="AB9" s="53" t="s">
        <v>22</v>
      </c>
      <c r="AC9" s="30">
        <v>150</v>
      </c>
      <c r="AD9" s="26">
        <f t="shared" ref="AD9:AD72" si="6">AC9*Z9</f>
        <v>1500</v>
      </c>
    </row>
    <row r="10" spans="1:31">
      <c r="A10" s="54">
        <v>60</v>
      </c>
      <c r="B10" s="29" t="s">
        <v>4</v>
      </c>
      <c r="C10" s="53" t="s">
        <v>23</v>
      </c>
      <c r="D10" s="30">
        <f t="shared" si="0"/>
        <v>105</v>
      </c>
      <c r="E10" s="31">
        <v>6300</v>
      </c>
      <c r="K10" s="23">
        <f t="shared" si="1"/>
        <v>30</v>
      </c>
      <c r="L10" s="29" t="s">
        <v>4</v>
      </c>
      <c r="M10" s="53" t="s">
        <v>23</v>
      </c>
      <c r="N10" s="30">
        <v>105</v>
      </c>
      <c r="O10" s="24">
        <f t="shared" si="2"/>
        <v>3150</v>
      </c>
      <c r="S10" s="23">
        <f t="shared" si="3"/>
        <v>15</v>
      </c>
      <c r="T10" s="29" t="s">
        <v>4</v>
      </c>
      <c r="U10" s="53" t="s">
        <v>23</v>
      </c>
      <c r="V10" s="30">
        <v>105</v>
      </c>
      <c r="W10" s="25">
        <f t="shared" si="4"/>
        <v>1575</v>
      </c>
      <c r="Z10" s="23">
        <f t="shared" si="5"/>
        <v>15</v>
      </c>
      <c r="AA10" s="29" t="s">
        <v>4</v>
      </c>
      <c r="AB10" s="53" t="s">
        <v>23</v>
      </c>
      <c r="AC10" s="30">
        <v>105</v>
      </c>
      <c r="AD10" s="26">
        <f t="shared" si="6"/>
        <v>1575</v>
      </c>
    </row>
    <row r="11" spans="1:31">
      <c r="A11" s="52">
        <v>100</v>
      </c>
      <c r="B11" s="29" t="s">
        <v>4</v>
      </c>
      <c r="C11" s="53" t="s">
        <v>24</v>
      </c>
      <c r="D11" s="30">
        <f t="shared" si="0"/>
        <v>60</v>
      </c>
      <c r="E11" s="31">
        <v>6000</v>
      </c>
      <c r="K11" s="23">
        <f t="shared" si="1"/>
        <v>50</v>
      </c>
      <c r="L11" s="29" t="s">
        <v>4</v>
      </c>
      <c r="M11" s="53" t="s">
        <v>24</v>
      </c>
      <c r="N11" s="30">
        <v>60</v>
      </c>
      <c r="O11" s="24">
        <f t="shared" si="2"/>
        <v>3000</v>
      </c>
      <c r="S11" s="23">
        <f t="shared" si="3"/>
        <v>25</v>
      </c>
      <c r="T11" s="29" t="s">
        <v>4</v>
      </c>
      <c r="U11" s="53" t="s">
        <v>24</v>
      </c>
      <c r="V11" s="30">
        <v>60</v>
      </c>
      <c r="W11" s="25">
        <f t="shared" si="4"/>
        <v>1500</v>
      </c>
      <c r="Z11" s="23">
        <f t="shared" si="5"/>
        <v>25</v>
      </c>
      <c r="AA11" s="29" t="s">
        <v>4</v>
      </c>
      <c r="AB11" s="53" t="s">
        <v>24</v>
      </c>
      <c r="AC11" s="30">
        <v>60</v>
      </c>
      <c r="AD11" s="26">
        <f t="shared" si="6"/>
        <v>1500</v>
      </c>
    </row>
    <row r="12" spans="1:31">
      <c r="A12" s="52">
        <v>120</v>
      </c>
      <c r="B12" s="29" t="s">
        <v>4</v>
      </c>
      <c r="C12" s="53" t="s">
        <v>25</v>
      </c>
      <c r="D12" s="30">
        <f t="shared" si="0"/>
        <v>28</v>
      </c>
      <c r="E12" s="31">
        <v>3360</v>
      </c>
      <c r="K12" s="23">
        <f t="shared" si="1"/>
        <v>60</v>
      </c>
      <c r="L12" s="29" t="s">
        <v>4</v>
      </c>
      <c r="M12" s="53" t="s">
        <v>25</v>
      </c>
      <c r="N12" s="30">
        <v>28</v>
      </c>
      <c r="O12" s="24">
        <f t="shared" si="2"/>
        <v>1680</v>
      </c>
      <c r="S12" s="23">
        <f t="shared" si="3"/>
        <v>30</v>
      </c>
      <c r="T12" s="29" t="s">
        <v>4</v>
      </c>
      <c r="U12" s="53" t="s">
        <v>25</v>
      </c>
      <c r="V12" s="30">
        <v>28</v>
      </c>
      <c r="W12" s="25">
        <f t="shared" si="4"/>
        <v>840</v>
      </c>
      <c r="Z12" s="23">
        <f t="shared" si="5"/>
        <v>30</v>
      </c>
      <c r="AA12" s="29" t="s">
        <v>4</v>
      </c>
      <c r="AB12" s="53" t="s">
        <v>25</v>
      </c>
      <c r="AC12" s="30">
        <v>28</v>
      </c>
      <c r="AD12" s="26">
        <f t="shared" si="6"/>
        <v>840</v>
      </c>
    </row>
    <row r="13" spans="1:31">
      <c r="A13" s="52">
        <v>800</v>
      </c>
      <c r="B13" s="29" t="s">
        <v>102</v>
      </c>
      <c r="C13" s="53" t="s">
        <v>26</v>
      </c>
      <c r="D13" s="30">
        <f t="shared" si="0"/>
        <v>7</v>
      </c>
      <c r="E13" s="31">
        <v>5600</v>
      </c>
      <c r="K13" s="23">
        <f t="shared" si="1"/>
        <v>400</v>
      </c>
      <c r="L13" s="29" t="s">
        <v>102</v>
      </c>
      <c r="M13" s="53" t="s">
        <v>26</v>
      </c>
      <c r="N13" s="30">
        <v>7</v>
      </c>
      <c r="O13" s="24">
        <f t="shared" si="2"/>
        <v>2800</v>
      </c>
      <c r="S13" s="23">
        <f t="shared" si="3"/>
        <v>200</v>
      </c>
      <c r="T13" s="29" t="s">
        <v>102</v>
      </c>
      <c r="U13" s="53" t="s">
        <v>26</v>
      </c>
      <c r="V13" s="30">
        <v>7</v>
      </c>
      <c r="W13" s="25">
        <f t="shared" si="4"/>
        <v>1400</v>
      </c>
      <c r="Z13" s="23">
        <f t="shared" si="5"/>
        <v>200</v>
      </c>
      <c r="AA13" s="29" t="s">
        <v>102</v>
      </c>
      <c r="AB13" s="53" t="s">
        <v>26</v>
      </c>
      <c r="AC13" s="30">
        <v>7</v>
      </c>
      <c r="AD13" s="26">
        <f t="shared" si="6"/>
        <v>1400</v>
      </c>
    </row>
    <row r="14" spans="1:31">
      <c r="A14" s="52">
        <v>500</v>
      </c>
      <c r="B14" s="29" t="s">
        <v>4</v>
      </c>
      <c r="C14" s="53" t="s">
        <v>27</v>
      </c>
      <c r="D14" s="30">
        <f t="shared" si="0"/>
        <v>12.6</v>
      </c>
      <c r="E14" s="31">
        <v>6300</v>
      </c>
      <c r="K14" s="23">
        <f t="shared" si="1"/>
        <v>250</v>
      </c>
      <c r="L14" s="29" t="s">
        <v>4</v>
      </c>
      <c r="M14" s="53" t="s">
        <v>27</v>
      </c>
      <c r="N14" s="30">
        <v>12.6</v>
      </c>
      <c r="O14" s="24">
        <f t="shared" si="2"/>
        <v>3150</v>
      </c>
      <c r="S14" s="23">
        <f t="shared" si="3"/>
        <v>125</v>
      </c>
      <c r="T14" s="29" t="s">
        <v>4</v>
      </c>
      <c r="U14" s="53" t="s">
        <v>27</v>
      </c>
      <c r="V14" s="30">
        <v>12.6</v>
      </c>
      <c r="W14" s="25">
        <f t="shared" si="4"/>
        <v>1575</v>
      </c>
      <c r="Z14" s="23">
        <f t="shared" si="5"/>
        <v>125</v>
      </c>
      <c r="AA14" s="29" t="s">
        <v>4</v>
      </c>
      <c r="AB14" s="53" t="s">
        <v>27</v>
      </c>
      <c r="AC14" s="30">
        <v>12.6</v>
      </c>
      <c r="AD14" s="26">
        <f t="shared" si="6"/>
        <v>1575</v>
      </c>
    </row>
    <row r="15" spans="1:31">
      <c r="A15" s="52">
        <v>500</v>
      </c>
      <c r="B15" s="29" t="s">
        <v>4</v>
      </c>
      <c r="C15" s="53" t="s">
        <v>28</v>
      </c>
      <c r="D15" s="30">
        <f t="shared" si="0"/>
        <v>7.5</v>
      </c>
      <c r="E15" s="31">
        <v>3750</v>
      </c>
      <c r="K15" s="23">
        <f t="shared" si="1"/>
        <v>250</v>
      </c>
      <c r="L15" s="29" t="s">
        <v>4</v>
      </c>
      <c r="M15" s="53" t="s">
        <v>28</v>
      </c>
      <c r="N15" s="30">
        <v>7.5</v>
      </c>
      <c r="O15" s="24">
        <f t="shared" si="2"/>
        <v>1875</v>
      </c>
      <c r="P15" s="27"/>
      <c r="S15" s="23">
        <f t="shared" si="3"/>
        <v>125</v>
      </c>
      <c r="T15" s="29" t="s">
        <v>4</v>
      </c>
      <c r="U15" s="53" t="s">
        <v>28</v>
      </c>
      <c r="V15" s="30">
        <v>7.5</v>
      </c>
      <c r="W15" s="25">
        <f t="shared" si="4"/>
        <v>937.5</v>
      </c>
      <c r="Z15" s="23">
        <f t="shared" si="5"/>
        <v>125</v>
      </c>
      <c r="AA15" s="29" t="s">
        <v>4</v>
      </c>
      <c r="AB15" s="53" t="s">
        <v>28</v>
      </c>
      <c r="AC15" s="30">
        <v>7.5</v>
      </c>
      <c r="AD15" s="26">
        <f t="shared" si="6"/>
        <v>937.5</v>
      </c>
    </row>
    <row r="16" spans="1:31">
      <c r="A16" s="52">
        <v>200</v>
      </c>
      <c r="B16" s="29" t="s">
        <v>4</v>
      </c>
      <c r="C16" s="53" t="s">
        <v>29</v>
      </c>
      <c r="D16" s="30">
        <f t="shared" si="0"/>
        <v>20</v>
      </c>
      <c r="E16" s="31">
        <v>4000</v>
      </c>
      <c r="K16" s="23">
        <f t="shared" si="1"/>
        <v>100</v>
      </c>
      <c r="L16" s="29" t="s">
        <v>4</v>
      </c>
      <c r="M16" s="53" t="s">
        <v>29</v>
      </c>
      <c r="N16" s="30">
        <v>20</v>
      </c>
      <c r="O16" s="24">
        <f t="shared" si="2"/>
        <v>2000</v>
      </c>
      <c r="P16" s="61">
        <f>SUM(O8:O16)</f>
        <v>23255</v>
      </c>
      <c r="S16" s="23">
        <f t="shared" si="3"/>
        <v>50</v>
      </c>
      <c r="T16" s="29" t="s">
        <v>4</v>
      </c>
      <c r="U16" s="53" t="s">
        <v>29</v>
      </c>
      <c r="V16" s="30">
        <v>20</v>
      </c>
      <c r="W16" s="25">
        <f t="shared" si="4"/>
        <v>1000</v>
      </c>
      <c r="Z16" s="23">
        <f t="shared" si="5"/>
        <v>50</v>
      </c>
      <c r="AA16" s="29" t="s">
        <v>4</v>
      </c>
      <c r="AB16" s="53" t="s">
        <v>29</v>
      </c>
      <c r="AC16" s="30">
        <v>20</v>
      </c>
      <c r="AD16" s="26">
        <f t="shared" si="6"/>
        <v>1000</v>
      </c>
    </row>
    <row r="17" spans="1:31">
      <c r="A17" s="52">
        <v>200</v>
      </c>
      <c r="B17" s="29" t="s">
        <v>4</v>
      </c>
      <c r="C17" s="53" t="s">
        <v>30</v>
      </c>
      <c r="D17" s="30">
        <f t="shared" si="0"/>
        <v>18.5</v>
      </c>
      <c r="E17" s="31">
        <v>3700</v>
      </c>
      <c r="J17" s="60">
        <v>2</v>
      </c>
      <c r="K17" s="23">
        <f t="shared" si="1"/>
        <v>100</v>
      </c>
      <c r="L17" s="29" t="s">
        <v>4</v>
      </c>
      <c r="M17" s="53" t="s">
        <v>30</v>
      </c>
      <c r="N17" s="30">
        <v>18.5</v>
      </c>
      <c r="O17" s="24">
        <f t="shared" si="2"/>
        <v>1850</v>
      </c>
      <c r="S17" s="23">
        <f t="shared" si="3"/>
        <v>50</v>
      </c>
      <c r="T17" s="29" t="s">
        <v>4</v>
      </c>
      <c r="U17" s="53" t="s">
        <v>30</v>
      </c>
      <c r="V17" s="30">
        <v>18.5</v>
      </c>
      <c r="W17" s="25">
        <f t="shared" si="4"/>
        <v>925</v>
      </c>
      <c r="Z17" s="23">
        <f t="shared" si="5"/>
        <v>50</v>
      </c>
      <c r="AA17" s="29" t="s">
        <v>4</v>
      </c>
      <c r="AB17" s="53" t="s">
        <v>30</v>
      </c>
      <c r="AC17" s="30">
        <v>18.5</v>
      </c>
      <c r="AD17" s="26">
        <f t="shared" si="6"/>
        <v>925</v>
      </c>
    </row>
    <row r="18" spans="1:31">
      <c r="A18" s="52">
        <v>200</v>
      </c>
      <c r="B18" s="29" t="s">
        <v>4</v>
      </c>
      <c r="C18" s="53" t="s">
        <v>31</v>
      </c>
      <c r="D18" s="30">
        <f t="shared" si="0"/>
        <v>16</v>
      </c>
      <c r="E18" s="31">
        <v>3200</v>
      </c>
      <c r="K18" s="23">
        <f t="shared" si="1"/>
        <v>100</v>
      </c>
      <c r="L18" s="29" t="s">
        <v>4</v>
      </c>
      <c r="M18" s="53" t="s">
        <v>31</v>
      </c>
      <c r="N18" s="30">
        <v>16</v>
      </c>
      <c r="O18" s="24">
        <f t="shared" si="2"/>
        <v>1600</v>
      </c>
      <c r="S18" s="23">
        <f t="shared" si="3"/>
        <v>50</v>
      </c>
      <c r="T18" s="29" t="s">
        <v>4</v>
      </c>
      <c r="U18" s="53" t="s">
        <v>31</v>
      </c>
      <c r="V18" s="30">
        <v>16</v>
      </c>
      <c r="W18" s="25">
        <f t="shared" si="4"/>
        <v>800</v>
      </c>
      <c r="Z18" s="23">
        <f t="shared" si="5"/>
        <v>50</v>
      </c>
      <c r="AA18" s="29" t="s">
        <v>4</v>
      </c>
      <c r="AB18" s="53" t="s">
        <v>31</v>
      </c>
      <c r="AC18" s="30">
        <v>16</v>
      </c>
      <c r="AD18" s="26">
        <f t="shared" si="6"/>
        <v>800</v>
      </c>
    </row>
    <row r="19" spans="1:31">
      <c r="A19" s="52">
        <v>150</v>
      </c>
      <c r="B19" s="29" t="s">
        <v>4</v>
      </c>
      <c r="C19" s="53" t="s">
        <v>32</v>
      </c>
      <c r="D19" s="30">
        <f t="shared" si="0"/>
        <v>40</v>
      </c>
      <c r="E19" s="31">
        <v>6000</v>
      </c>
      <c r="K19" s="23">
        <f t="shared" si="1"/>
        <v>75</v>
      </c>
      <c r="L19" s="29" t="s">
        <v>4</v>
      </c>
      <c r="M19" s="53" t="s">
        <v>32</v>
      </c>
      <c r="N19" s="30">
        <v>40</v>
      </c>
      <c r="O19" s="24">
        <f t="shared" si="2"/>
        <v>3000</v>
      </c>
      <c r="S19" s="23">
        <v>37</v>
      </c>
      <c r="T19" s="29" t="s">
        <v>4</v>
      </c>
      <c r="U19" s="53" t="s">
        <v>32</v>
      </c>
      <c r="V19" s="30">
        <v>40</v>
      </c>
      <c r="W19" s="25">
        <f t="shared" si="4"/>
        <v>1480</v>
      </c>
      <c r="Z19" s="23">
        <v>38</v>
      </c>
      <c r="AA19" s="29" t="s">
        <v>4</v>
      </c>
      <c r="AB19" s="53" t="s">
        <v>32</v>
      </c>
      <c r="AC19" s="30">
        <v>40</v>
      </c>
      <c r="AD19" s="26">
        <f t="shared" si="6"/>
        <v>1520</v>
      </c>
    </row>
    <row r="20" spans="1:31">
      <c r="A20" s="52">
        <v>150</v>
      </c>
      <c r="B20" s="29" t="s">
        <v>4</v>
      </c>
      <c r="C20" s="53" t="s">
        <v>33</v>
      </c>
      <c r="D20" s="30">
        <f t="shared" si="0"/>
        <v>40</v>
      </c>
      <c r="E20" s="31">
        <v>6000</v>
      </c>
      <c r="K20" s="23">
        <f t="shared" si="1"/>
        <v>75</v>
      </c>
      <c r="L20" s="29" t="s">
        <v>4</v>
      </c>
      <c r="M20" s="53" t="s">
        <v>33</v>
      </c>
      <c r="N20" s="30">
        <v>40</v>
      </c>
      <c r="O20" s="24">
        <f t="shared" si="2"/>
        <v>3000</v>
      </c>
      <c r="S20" s="23">
        <v>37</v>
      </c>
      <c r="T20" s="29" t="s">
        <v>4</v>
      </c>
      <c r="U20" s="53" t="s">
        <v>33</v>
      </c>
      <c r="V20" s="30">
        <v>40</v>
      </c>
      <c r="W20" s="25">
        <f t="shared" si="4"/>
        <v>1480</v>
      </c>
      <c r="Z20" s="23">
        <v>38</v>
      </c>
      <c r="AA20" s="29" t="s">
        <v>4</v>
      </c>
      <c r="AB20" s="53" t="s">
        <v>33</v>
      </c>
      <c r="AC20" s="30">
        <v>40</v>
      </c>
      <c r="AD20" s="26">
        <f t="shared" si="6"/>
        <v>1520</v>
      </c>
    </row>
    <row r="21" spans="1:31">
      <c r="A21" s="52">
        <v>500</v>
      </c>
      <c r="B21" s="29" t="s">
        <v>4</v>
      </c>
      <c r="C21" s="53" t="s">
        <v>34</v>
      </c>
      <c r="D21" s="30">
        <f t="shared" si="0"/>
        <v>10.5</v>
      </c>
      <c r="E21" s="31">
        <v>5250</v>
      </c>
      <c r="K21" s="23">
        <f t="shared" si="1"/>
        <v>250</v>
      </c>
      <c r="L21" s="29" t="s">
        <v>4</v>
      </c>
      <c r="M21" s="53" t="s">
        <v>34</v>
      </c>
      <c r="N21" s="30">
        <v>10.5</v>
      </c>
      <c r="O21" s="24">
        <f t="shared" si="2"/>
        <v>2625</v>
      </c>
      <c r="P21" s="27"/>
      <c r="S21" s="23">
        <f t="shared" si="3"/>
        <v>125</v>
      </c>
      <c r="T21" s="29" t="s">
        <v>4</v>
      </c>
      <c r="U21" s="53" t="s">
        <v>34</v>
      </c>
      <c r="V21" s="30">
        <v>10.5</v>
      </c>
      <c r="W21" s="25">
        <f t="shared" si="4"/>
        <v>1312.5</v>
      </c>
      <c r="Z21" s="23">
        <f t="shared" si="5"/>
        <v>125</v>
      </c>
      <c r="AA21" s="29" t="s">
        <v>4</v>
      </c>
      <c r="AB21" s="53" t="s">
        <v>34</v>
      </c>
      <c r="AC21" s="30">
        <v>10.5</v>
      </c>
      <c r="AD21" s="26">
        <f t="shared" si="6"/>
        <v>1312.5</v>
      </c>
    </row>
    <row r="22" spans="1:31">
      <c r="A22" s="52">
        <v>120</v>
      </c>
      <c r="B22" s="29" t="s">
        <v>102</v>
      </c>
      <c r="C22" s="53" t="s">
        <v>35</v>
      </c>
      <c r="D22" s="30">
        <f t="shared" si="0"/>
        <v>36.5</v>
      </c>
      <c r="E22" s="31">
        <v>4380</v>
      </c>
      <c r="K22" s="23">
        <f t="shared" si="1"/>
        <v>60</v>
      </c>
      <c r="L22" s="29" t="s">
        <v>102</v>
      </c>
      <c r="M22" s="53" t="s">
        <v>35</v>
      </c>
      <c r="N22" s="30">
        <v>36.5</v>
      </c>
      <c r="O22" s="24">
        <f t="shared" si="2"/>
        <v>2190</v>
      </c>
      <c r="S22" s="23">
        <f t="shared" si="3"/>
        <v>30</v>
      </c>
      <c r="T22" s="29" t="s">
        <v>102</v>
      </c>
      <c r="U22" s="53" t="s">
        <v>35</v>
      </c>
      <c r="V22" s="30">
        <v>36.5</v>
      </c>
      <c r="W22" s="25">
        <f t="shared" si="4"/>
        <v>1095</v>
      </c>
      <c r="Z22" s="23">
        <f t="shared" si="5"/>
        <v>30</v>
      </c>
      <c r="AA22" s="29" t="s">
        <v>102</v>
      </c>
      <c r="AB22" s="53" t="s">
        <v>35</v>
      </c>
      <c r="AC22" s="30">
        <v>36.5</v>
      </c>
      <c r="AD22" s="26">
        <f t="shared" si="6"/>
        <v>1095</v>
      </c>
    </row>
    <row r="23" spans="1:31">
      <c r="A23" s="52">
        <v>100</v>
      </c>
      <c r="B23" s="29" t="s">
        <v>4</v>
      </c>
      <c r="C23" s="53" t="s">
        <v>36</v>
      </c>
      <c r="D23" s="30">
        <f t="shared" si="0"/>
        <v>30</v>
      </c>
      <c r="E23" s="31">
        <v>3000</v>
      </c>
      <c r="K23" s="23">
        <f t="shared" si="1"/>
        <v>50</v>
      </c>
      <c r="L23" s="29" t="s">
        <v>4</v>
      </c>
      <c r="M23" s="53" t="s">
        <v>36</v>
      </c>
      <c r="N23" s="30">
        <v>30</v>
      </c>
      <c r="O23" s="24">
        <f t="shared" si="2"/>
        <v>1500</v>
      </c>
      <c r="S23" s="23">
        <f t="shared" si="3"/>
        <v>25</v>
      </c>
      <c r="T23" s="29" t="s">
        <v>4</v>
      </c>
      <c r="U23" s="53" t="s">
        <v>36</v>
      </c>
      <c r="V23" s="30">
        <v>30</v>
      </c>
      <c r="W23" s="25">
        <f t="shared" si="4"/>
        <v>750</v>
      </c>
      <c r="Z23" s="23">
        <f t="shared" si="5"/>
        <v>25</v>
      </c>
      <c r="AA23" s="29" t="s">
        <v>4</v>
      </c>
      <c r="AB23" s="53" t="s">
        <v>36</v>
      </c>
      <c r="AC23" s="30">
        <v>30</v>
      </c>
      <c r="AD23" s="26">
        <f t="shared" si="6"/>
        <v>750</v>
      </c>
    </row>
    <row r="24" spans="1:31">
      <c r="A24" s="52">
        <v>300</v>
      </c>
      <c r="B24" s="29" t="s">
        <v>4</v>
      </c>
      <c r="C24" s="53" t="s">
        <v>37</v>
      </c>
      <c r="D24" s="30">
        <f t="shared" si="0"/>
        <v>20.95</v>
      </c>
      <c r="E24" s="31">
        <v>6285</v>
      </c>
      <c r="K24" s="23">
        <f t="shared" si="1"/>
        <v>150</v>
      </c>
      <c r="L24" s="29" t="s">
        <v>4</v>
      </c>
      <c r="M24" s="53" t="s">
        <v>37</v>
      </c>
      <c r="N24" s="30">
        <v>20.95</v>
      </c>
      <c r="O24" s="24">
        <f t="shared" si="2"/>
        <v>3142.5</v>
      </c>
      <c r="S24" s="23">
        <f t="shared" si="3"/>
        <v>75</v>
      </c>
      <c r="T24" s="29" t="s">
        <v>4</v>
      </c>
      <c r="U24" s="53" t="s">
        <v>37</v>
      </c>
      <c r="V24" s="30">
        <v>20.95</v>
      </c>
      <c r="W24" s="25">
        <f t="shared" si="4"/>
        <v>1571.25</v>
      </c>
      <c r="Z24" s="23">
        <f t="shared" si="5"/>
        <v>75</v>
      </c>
      <c r="AA24" s="29" t="s">
        <v>4</v>
      </c>
      <c r="AB24" s="53" t="s">
        <v>37</v>
      </c>
      <c r="AC24" s="30">
        <v>20.95</v>
      </c>
      <c r="AD24" s="26">
        <f t="shared" si="6"/>
        <v>1571.25</v>
      </c>
    </row>
    <row r="25" spans="1:31">
      <c r="A25" s="52">
        <v>500</v>
      </c>
      <c r="B25" s="29" t="s">
        <v>4</v>
      </c>
      <c r="C25" s="53" t="s">
        <v>38</v>
      </c>
      <c r="D25" s="30">
        <f t="shared" si="0"/>
        <v>15</v>
      </c>
      <c r="E25" s="31">
        <v>7500</v>
      </c>
      <c r="K25" s="23">
        <f t="shared" si="1"/>
        <v>250</v>
      </c>
      <c r="L25" s="29" t="s">
        <v>4</v>
      </c>
      <c r="M25" s="53" t="s">
        <v>38</v>
      </c>
      <c r="N25" s="30">
        <v>15</v>
      </c>
      <c r="O25" s="24">
        <f t="shared" si="2"/>
        <v>3750</v>
      </c>
      <c r="S25" s="23">
        <f t="shared" si="3"/>
        <v>125</v>
      </c>
      <c r="T25" s="29" t="s">
        <v>4</v>
      </c>
      <c r="U25" s="53" t="s">
        <v>38</v>
      </c>
      <c r="V25" s="30">
        <v>15</v>
      </c>
      <c r="W25" s="25">
        <f t="shared" si="4"/>
        <v>1875</v>
      </c>
      <c r="Z25" s="23">
        <f t="shared" si="5"/>
        <v>125</v>
      </c>
      <c r="AA25" s="29" t="s">
        <v>4</v>
      </c>
      <c r="AB25" s="53" t="s">
        <v>38</v>
      </c>
      <c r="AC25" s="30">
        <v>15</v>
      </c>
      <c r="AD25" s="26">
        <f t="shared" si="6"/>
        <v>1875</v>
      </c>
    </row>
    <row r="26" spans="1:31">
      <c r="A26" s="52">
        <v>500</v>
      </c>
      <c r="B26" s="29" t="s">
        <v>4</v>
      </c>
      <c r="C26" s="53" t="s">
        <v>39</v>
      </c>
      <c r="D26" s="30">
        <f t="shared" si="0"/>
        <v>2.65</v>
      </c>
      <c r="E26" s="31">
        <v>1325</v>
      </c>
      <c r="K26" s="23">
        <f t="shared" si="1"/>
        <v>250</v>
      </c>
      <c r="L26" s="29" t="s">
        <v>4</v>
      </c>
      <c r="M26" s="53" t="s">
        <v>39</v>
      </c>
      <c r="N26" s="30">
        <v>2.65</v>
      </c>
      <c r="O26" s="24">
        <f t="shared" si="2"/>
        <v>662.5</v>
      </c>
      <c r="P26" s="27"/>
      <c r="S26" s="23">
        <f t="shared" si="3"/>
        <v>125</v>
      </c>
      <c r="T26" s="29" t="s">
        <v>4</v>
      </c>
      <c r="U26" s="53" t="s">
        <v>39</v>
      </c>
      <c r="V26" s="30">
        <v>2.65</v>
      </c>
      <c r="W26" s="25">
        <f t="shared" si="4"/>
        <v>331.25</v>
      </c>
      <c r="X26" s="28"/>
      <c r="Z26" s="23">
        <f t="shared" si="5"/>
        <v>125</v>
      </c>
      <c r="AA26" s="29" t="s">
        <v>4</v>
      </c>
      <c r="AB26" s="53" t="s">
        <v>39</v>
      </c>
      <c r="AC26" s="30">
        <v>2.65</v>
      </c>
      <c r="AD26" s="26">
        <f t="shared" si="6"/>
        <v>331.25</v>
      </c>
      <c r="AE26" s="28"/>
    </row>
    <row r="27" spans="1:31">
      <c r="A27" s="52">
        <v>500</v>
      </c>
      <c r="B27" s="29" t="s">
        <v>4</v>
      </c>
      <c r="C27" s="53" t="s">
        <v>40</v>
      </c>
      <c r="D27" s="30">
        <f t="shared" si="0"/>
        <v>4.5</v>
      </c>
      <c r="E27" s="31">
        <v>2250</v>
      </c>
      <c r="K27" s="23">
        <f t="shared" si="1"/>
        <v>250</v>
      </c>
      <c r="L27" s="29" t="s">
        <v>4</v>
      </c>
      <c r="M27" s="53" t="s">
        <v>40</v>
      </c>
      <c r="N27" s="30">
        <v>4.5</v>
      </c>
      <c r="O27" s="24">
        <f t="shared" si="2"/>
        <v>1125</v>
      </c>
      <c r="P27" s="61">
        <f>SUM(O17:O27)</f>
        <v>24445</v>
      </c>
      <c r="S27" s="23">
        <f t="shared" si="3"/>
        <v>125</v>
      </c>
      <c r="T27" s="29" t="s">
        <v>4</v>
      </c>
      <c r="U27" s="53" t="s">
        <v>40</v>
      </c>
      <c r="V27" s="30">
        <v>4.5</v>
      </c>
      <c r="W27" s="25">
        <f t="shared" si="4"/>
        <v>562.5</v>
      </c>
      <c r="Z27" s="23">
        <f t="shared" si="5"/>
        <v>125</v>
      </c>
      <c r="AA27" s="29" t="s">
        <v>4</v>
      </c>
      <c r="AB27" s="53" t="s">
        <v>40</v>
      </c>
      <c r="AC27" s="30">
        <v>4.5</v>
      </c>
      <c r="AD27" s="26">
        <f t="shared" si="6"/>
        <v>562.5</v>
      </c>
    </row>
    <row r="28" spans="1:31">
      <c r="A28" s="52">
        <v>500</v>
      </c>
      <c r="B28" s="29" t="s">
        <v>4</v>
      </c>
      <c r="C28" s="53" t="s">
        <v>41</v>
      </c>
      <c r="D28" s="30">
        <f t="shared" si="0"/>
        <v>4</v>
      </c>
      <c r="E28" s="31">
        <v>2000</v>
      </c>
      <c r="J28" s="60">
        <v>3</v>
      </c>
      <c r="K28" s="23">
        <f t="shared" si="1"/>
        <v>250</v>
      </c>
      <c r="L28" s="29" t="s">
        <v>4</v>
      </c>
      <c r="M28" s="53" t="s">
        <v>41</v>
      </c>
      <c r="N28" s="30">
        <v>4</v>
      </c>
      <c r="O28" s="24">
        <f t="shared" si="2"/>
        <v>1000</v>
      </c>
      <c r="S28" s="23">
        <f t="shared" si="3"/>
        <v>125</v>
      </c>
      <c r="T28" s="29" t="s">
        <v>4</v>
      </c>
      <c r="U28" s="53" t="s">
        <v>41</v>
      </c>
      <c r="V28" s="30">
        <v>4</v>
      </c>
      <c r="W28" s="25">
        <f t="shared" si="4"/>
        <v>500</v>
      </c>
      <c r="Z28" s="23">
        <f t="shared" si="5"/>
        <v>125</v>
      </c>
      <c r="AA28" s="29" t="s">
        <v>4</v>
      </c>
      <c r="AB28" s="53" t="s">
        <v>41</v>
      </c>
      <c r="AC28" s="30">
        <v>4</v>
      </c>
      <c r="AD28" s="26">
        <f t="shared" si="6"/>
        <v>500</v>
      </c>
    </row>
    <row r="29" spans="1:31">
      <c r="A29" s="52">
        <v>500</v>
      </c>
      <c r="B29" s="29" t="s">
        <v>4</v>
      </c>
      <c r="C29" s="53" t="s">
        <v>42</v>
      </c>
      <c r="D29" s="30">
        <f t="shared" si="0"/>
        <v>4.5</v>
      </c>
      <c r="E29" s="31">
        <v>2250</v>
      </c>
      <c r="K29" s="23">
        <f t="shared" si="1"/>
        <v>250</v>
      </c>
      <c r="L29" s="29" t="s">
        <v>4</v>
      </c>
      <c r="M29" s="53" t="s">
        <v>42</v>
      </c>
      <c r="N29" s="30">
        <v>4.5</v>
      </c>
      <c r="O29" s="24">
        <f t="shared" si="2"/>
        <v>1125</v>
      </c>
      <c r="S29" s="23">
        <f t="shared" si="3"/>
        <v>125</v>
      </c>
      <c r="T29" s="29" t="s">
        <v>4</v>
      </c>
      <c r="U29" s="53" t="s">
        <v>42</v>
      </c>
      <c r="V29" s="30">
        <v>4.5</v>
      </c>
      <c r="W29" s="25">
        <f t="shared" si="4"/>
        <v>562.5</v>
      </c>
      <c r="X29" s="63">
        <f>SUM(W8:W29)</f>
        <v>24872.5</v>
      </c>
      <c r="Z29" s="23">
        <f t="shared" si="5"/>
        <v>125</v>
      </c>
      <c r="AA29" s="29" t="s">
        <v>4</v>
      </c>
      <c r="AB29" s="53" t="s">
        <v>42</v>
      </c>
      <c r="AC29" s="30">
        <v>4.5</v>
      </c>
      <c r="AD29" s="26">
        <f t="shared" si="6"/>
        <v>562.5</v>
      </c>
      <c r="AE29" s="63">
        <f>SUM(AD8:AD29)</f>
        <v>24952.5</v>
      </c>
    </row>
    <row r="30" spans="1:31">
      <c r="A30" s="52">
        <v>500</v>
      </c>
      <c r="B30" s="29" t="s">
        <v>4</v>
      </c>
      <c r="C30" s="53" t="s">
        <v>43</v>
      </c>
      <c r="D30" s="30">
        <f t="shared" si="0"/>
        <v>4.5</v>
      </c>
      <c r="E30" s="31">
        <v>2250</v>
      </c>
      <c r="K30" s="23">
        <f t="shared" si="1"/>
        <v>250</v>
      </c>
      <c r="L30" s="29" t="s">
        <v>4</v>
      </c>
      <c r="M30" s="53" t="s">
        <v>43</v>
      </c>
      <c r="N30" s="30">
        <v>4.5</v>
      </c>
      <c r="O30" s="24">
        <f t="shared" si="2"/>
        <v>1125</v>
      </c>
      <c r="R30" s="60">
        <v>2</v>
      </c>
      <c r="S30" s="23">
        <f t="shared" si="3"/>
        <v>125</v>
      </c>
      <c r="T30" s="29" t="s">
        <v>4</v>
      </c>
      <c r="U30" s="53" t="s">
        <v>43</v>
      </c>
      <c r="V30" s="30">
        <v>4.5</v>
      </c>
      <c r="W30" s="25">
        <f t="shared" si="4"/>
        <v>562.5</v>
      </c>
      <c r="Y30" s="60">
        <v>2</v>
      </c>
      <c r="Z30" s="23">
        <f t="shared" si="5"/>
        <v>125</v>
      </c>
      <c r="AA30" s="29" t="s">
        <v>4</v>
      </c>
      <c r="AB30" s="53" t="s">
        <v>43</v>
      </c>
      <c r="AC30" s="30">
        <v>4.5</v>
      </c>
      <c r="AD30" s="26">
        <f t="shared" si="6"/>
        <v>562.5</v>
      </c>
    </row>
    <row r="31" spans="1:31">
      <c r="A31" s="52">
        <v>500</v>
      </c>
      <c r="B31" s="29" t="s">
        <v>4</v>
      </c>
      <c r="C31" s="53" t="s">
        <v>44</v>
      </c>
      <c r="D31" s="30">
        <f t="shared" si="0"/>
        <v>4</v>
      </c>
      <c r="E31" s="31">
        <v>2000</v>
      </c>
      <c r="K31" s="23">
        <f t="shared" si="1"/>
        <v>250</v>
      </c>
      <c r="L31" s="29" t="s">
        <v>4</v>
      </c>
      <c r="M31" s="53" t="s">
        <v>44</v>
      </c>
      <c r="N31" s="30">
        <v>4</v>
      </c>
      <c r="O31" s="24">
        <f t="shared" si="2"/>
        <v>1000</v>
      </c>
      <c r="S31" s="23">
        <f t="shared" si="3"/>
        <v>125</v>
      </c>
      <c r="T31" s="29" t="s">
        <v>4</v>
      </c>
      <c r="U31" s="53" t="s">
        <v>44</v>
      </c>
      <c r="V31" s="30">
        <v>4</v>
      </c>
      <c r="W31" s="25">
        <f t="shared" si="4"/>
        <v>500</v>
      </c>
      <c r="Z31" s="23">
        <f t="shared" si="5"/>
        <v>125</v>
      </c>
      <c r="AA31" s="29" t="s">
        <v>4</v>
      </c>
      <c r="AB31" s="53" t="s">
        <v>44</v>
      </c>
      <c r="AC31" s="30">
        <v>4</v>
      </c>
      <c r="AD31" s="26">
        <f t="shared" si="6"/>
        <v>500</v>
      </c>
    </row>
    <row r="32" spans="1:31">
      <c r="A32" s="52">
        <v>500</v>
      </c>
      <c r="B32" s="29" t="s">
        <v>4</v>
      </c>
      <c r="C32" s="53" t="s">
        <v>45</v>
      </c>
      <c r="D32" s="30">
        <f t="shared" si="0"/>
        <v>3.65</v>
      </c>
      <c r="E32" s="31">
        <v>1825</v>
      </c>
      <c r="K32" s="23">
        <f t="shared" si="1"/>
        <v>250</v>
      </c>
      <c r="L32" s="29" t="s">
        <v>4</v>
      </c>
      <c r="M32" s="53" t="s">
        <v>45</v>
      </c>
      <c r="N32" s="30">
        <v>3.65</v>
      </c>
      <c r="O32" s="24">
        <f t="shared" si="2"/>
        <v>912.5</v>
      </c>
      <c r="S32" s="23">
        <f t="shared" si="3"/>
        <v>125</v>
      </c>
      <c r="T32" s="29" t="s">
        <v>4</v>
      </c>
      <c r="U32" s="53" t="s">
        <v>45</v>
      </c>
      <c r="V32" s="30">
        <v>3.65</v>
      </c>
      <c r="W32" s="25">
        <f t="shared" si="4"/>
        <v>456.25</v>
      </c>
      <c r="Z32" s="23">
        <f t="shared" si="5"/>
        <v>125</v>
      </c>
      <c r="AA32" s="29" t="s">
        <v>4</v>
      </c>
      <c r="AB32" s="53" t="s">
        <v>45</v>
      </c>
      <c r="AC32" s="30">
        <v>3.65</v>
      </c>
      <c r="AD32" s="26">
        <f t="shared" si="6"/>
        <v>456.25</v>
      </c>
    </row>
    <row r="33" spans="1:31">
      <c r="A33" s="52">
        <v>60</v>
      </c>
      <c r="B33" s="29" t="s">
        <v>4</v>
      </c>
      <c r="C33" s="53" t="s">
        <v>46</v>
      </c>
      <c r="D33" s="30">
        <f t="shared" si="0"/>
        <v>80</v>
      </c>
      <c r="E33" s="31">
        <v>4800</v>
      </c>
      <c r="K33" s="23">
        <f t="shared" si="1"/>
        <v>30</v>
      </c>
      <c r="L33" s="29" t="s">
        <v>4</v>
      </c>
      <c r="M33" s="53" t="s">
        <v>46</v>
      </c>
      <c r="N33" s="30">
        <v>80</v>
      </c>
      <c r="O33" s="24">
        <f t="shared" si="2"/>
        <v>2400</v>
      </c>
      <c r="S33" s="23">
        <f t="shared" si="3"/>
        <v>15</v>
      </c>
      <c r="T33" s="29" t="s">
        <v>4</v>
      </c>
      <c r="U33" s="53" t="s">
        <v>46</v>
      </c>
      <c r="V33" s="30">
        <v>80</v>
      </c>
      <c r="W33" s="25">
        <f t="shared" si="4"/>
        <v>1200</v>
      </c>
      <c r="Z33" s="23">
        <f t="shared" si="5"/>
        <v>15</v>
      </c>
      <c r="AA33" s="29" t="s">
        <v>4</v>
      </c>
      <c r="AB33" s="53" t="s">
        <v>46</v>
      </c>
      <c r="AC33" s="30">
        <v>80</v>
      </c>
      <c r="AD33" s="26">
        <f t="shared" si="6"/>
        <v>1200</v>
      </c>
    </row>
    <row r="34" spans="1:31">
      <c r="A34" s="52">
        <v>500</v>
      </c>
      <c r="B34" s="29" t="s">
        <v>102</v>
      </c>
      <c r="C34" s="53" t="s">
        <v>47</v>
      </c>
      <c r="D34" s="30">
        <f t="shared" si="0"/>
        <v>12</v>
      </c>
      <c r="E34" s="31">
        <v>6000</v>
      </c>
      <c r="K34" s="23">
        <f t="shared" si="1"/>
        <v>250</v>
      </c>
      <c r="L34" s="29" t="s">
        <v>102</v>
      </c>
      <c r="M34" s="53" t="s">
        <v>47</v>
      </c>
      <c r="N34" s="30">
        <v>12</v>
      </c>
      <c r="O34" s="24">
        <f t="shared" si="2"/>
        <v>3000</v>
      </c>
      <c r="S34" s="23">
        <f t="shared" si="3"/>
        <v>125</v>
      </c>
      <c r="T34" s="29" t="s">
        <v>102</v>
      </c>
      <c r="U34" s="53" t="s">
        <v>47</v>
      </c>
      <c r="V34" s="30">
        <v>12</v>
      </c>
      <c r="W34" s="25">
        <f t="shared" si="4"/>
        <v>1500</v>
      </c>
      <c r="Z34" s="23">
        <f t="shared" si="5"/>
        <v>125</v>
      </c>
      <c r="AA34" s="29" t="s">
        <v>102</v>
      </c>
      <c r="AB34" s="53" t="s">
        <v>47</v>
      </c>
      <c r="AC34" s="30">
        <v>12</v>
      </c>
      <c r="AD34" s="26">
        <f t="shared" si="6"/>
        <v>1500</v>
      </c>
    </row>
    <row r="35" spans="1:31">
      <c r="A35" s="52">
        <v>100</v>
      </c>
      <c r="B35" s="29" t="s">
        <v>102</v>
      </c>
      <c r="C35" s="53" t="s">
        <v>48</v>
      </c>
      <c r="D35" s="30">
        <f t="shared" si="0"/>
        <v>40</v>
      </c>
      <c r="E35" s="31">
        <v>4000</v>
      </c>
      <c r="K35" s="23">
        <f t="shared" si="1"/>
        <v>50</v>
      </c>
      <c r="L35" s="29" t="s">
        <v>102</v>
      </c>
      <c r="M35" s="53" t="s">
        <v>48</v>
      </c>
      <c r="N35" s="30">
        <v>40</v>
      </c>
      <c r="O35" s="24">
        <f t="shared" si="2"/>
        <v>2000</v>
      </c>
      <c r="S35" s="23">
        <f t="shared" si="3"/>
        <v>25</v>
      </c>
      <c r="T35" s="29" t="s">
        <v>102</v>
      </c>
      <c r="U35" s="53" t="s">
        <v>48</v>
      </c>
      <c r="V35" s="30">
        <v>40</v>
      </c>
      <c r="W35" s="25">
        <f t="shared" si="4"/>
        <v>1000</v>
      </c>
      <c r="Z35" s="23">
        <f t="shared" si="5"/>
        <v>25</v>
      </c>
      <c r="AA35" s="29" t="s">
        <v>102</v>
      </c>
      <c r="AB35" s="53" t="s">
        <v>48</v>
      </c>
      <c r="AC35" s="30">
        <v>40</v>
      </c>
      <c r="AD35" s="26">
        <f t="shared" si="6"/>
        <v>1000</v>
      </c>
    </row>
    <row r="36" spans="1:31">
      <c r="A36" s="55">
        <v>100</v>
      </c>
      <c r="B36" s="29" t="s">
        <v>102</v>
      </c>
      <c r="C36" s="56" t="s">
        <v>49</v>
      </c>
      <c r="D36" s="30">
        <f t="shared" si="0"/>
        <v>40</v>
      </c>
      <c r="E36" s="32">
        <v>4000</v>
      </c>
      <c r="K36" s="23">
        <f t="shared" si="1"/>
        <v>50</v>
      </c>
      <c r="L36" s="29" t="s">
        <v>102</v>
      </c>
      <c r="M36" s="56" t="s">
        <v>49</v>
      </c>
      <c r="N36" s="30">
        <v>40</v>
      </c>
      <c r="O36" s="24">
        <f t="shared" si="2"/>
        <v>2000</v>
      </c>
      <c r="S36" s="23">
        <f t="shared" si="3"/>
        <v>25</v>
      </c>
      <c r="T36" s="29" t="s">
        <v>102</v>
      </c>
      <c r="U36" s="56" t="s">
        <v>49</v>
      </c>
      <c r="V36" s="30">
        <v>40</v>
      </c>
      <c r="W36" s="25">
        <f t="shared" si="4"/>
        <v>1000</v>
      </c>
      <c r="Z36" s="23">
        <f t="shared" si="5"/>
        <v>25</v>
      </c>
      <c r="AA36" s="29" t="s">
        <v>102</v>
      </c>
      <c r="AB36" s="56" t="s">
        <v>49</v>
      </c>
      <c r="AC36" s="30">
        <v>40</v>
      </c>
      <c r="AD36" s="26">
        <f t="shared" si="6"/>
        <v>1000</v>
      </c>
    </row>
    <row r="37" spans="1:31">
      <c r="A37" s="52">
        <v>100</v>
      </c>
      <c r="B37" s="29" t="s">
        <v>102</v>
      </c>
      <c r="C37" s="56" t="s">
        <v>50</v>
      </c>
      <c r="D37" s="30">
        <f t="shared" si="0"/>
        <v>40</v>
      </c>
      <c r="E37" s="31">
        <v>4000</v>
      </c>
      <c r="K37" s="23">
        <f t="shared" si="1"/>
        <v>50</v>
      </c>
      <c r="L37" s="29" t="s">
        <v>102</v>
      </c>
      <c r="M37" s="56" t="s">
        <v>50</v>
      </c>
      <c r="N37" s="30">
        <v>40</v>
      </c>
      <c r="O37" s="24">
        <f t="shared" si="2"/>
        <v>2000</v>
      </c>
      <c r="S37" s="23">
        <f t="shared" si="3"/>
        <v>25</v>
      </c>
      <c r="T37" s="29" t="s">
        <v>102</v>
      </c>
      <c r="U37" s="56" t="s">
        <v>50</v>
      </c>
      <c r="V37" s="30">
        <v>40</v>
      </c>
      <c r="W37" s="25">
        <f t="shared" si="4"/>
        <v>1000</v>
      </c>
      <c r="Z37" s="23">
        <f t="shared" si="5"/>
        <v>25</v>
      </c>
      <c r="AA37" s="29" t="s">
        <v>102</v>
      </c>
      <c r="AB37" s="56" t="s">
        <v>50</v>
      </c>
      <c r="AC37" s="30">
        <v>40</v>
      </c>
      <c r="AD37" s="26">
        <f t="shared" si="6"/>
        <v>1000</v>
      </c>
    </row>
    <row r="38" spans="1:31">
      <c r="A38" s="52">
        <v>100</v>
      </c>
      <c r="B38" s="29" t="s">
        <v>102</v>
      </c>
      <c r="C38" s="53" t="s">
        <v>51</v>
      </c>
      <c r="D38" s="30">
        <f t="shared" si="0"/>
        <v>40</v>
      </c>
      <c r="E38" s="32">
        <v>4000</v>
      </c>
      <c r="K38" s="23">
        <f t="shared" si="1"/>
        <v>50</v>
      </c>
      <c r="L38" s="29" t="s">
        <v>102</v>
      </c>
      <c r="M38" s="53" t="s">
        <v>51</v>
      </c>
      <c r="N38" s="30">
        <v>40</v>
      </c>
      <c r="O38" s="24">
        <f t="shared" si="2"/>
        <v>2000</v>
      </c>
      <c r="S38" s="23">
        <f t="shared" si="3"/>
        <v>25</v>
      </c>
      <c r="T38" s="29" t="s">
        <v>102</v>
      </c>
      <c r="U38" s="53" t="s">
        <v>51</v>
      </c>
      <c r="V38" s="30">
        <v>40</v>
      </c>
      <c r="W38" s="25">
        <f t="shared" si="4"/>
        <v>1000</v>
      </c>
      <c r="Z38" s="23">
        <f t="shared" si="5"/>
        <v>25</v>
      </c>
      <c r="AA38" s="29" t="s">
        <v>102</v>
      </c>
      <c r="AB38" s="53" t="s">
        <v>51</v>
      </c>
      <c r="AC38" s="30">
        <v>40</v>
      </c>
      <c r="AD38" s="26">
        <f t="shared" si="6"/>
        <v>1000</v>
      </c>
    </row>
    <row r="39" spans="1:31">
      <c r="A39" s="52">
        <v>100</v>
      </c>
      <c r="B39" s="29" t="s">
        <v>102</v>
      </c>
      <c r="C39" s="53" t="s">
        <v>52</v>
      </c>
      <c r="D39" s="30">
        <f t="shared" si="0"/>
        <v>40</v>
      </c>
      <c r="E39" s="31">
        <v>4000</v>
      </c>
      <c r="K39" s="23">
        <f t="shared" si="1"/>
        <v>50</v>
      </c>
      <c r="L39" s="29" t="s">
        <v>102</v>
      </c>
      <c r="M39" s="53" t="s">
        <v>52</v>
      </c>
      <c r="N39" s="30">
        <v>40</v>
      </c>
      <c r="O39" s="24">
        <f t="shared" si="2"/>
        <v>2000</v>
      </c>
      <c r="S39" s="23">
        <f t="shared" si="3"/>
        <v>25</v>
      </c>
      <c r="T39" s="29" t="s">
        <v>102</v>
      </c>
      <c r="U39" s="53" t="s">
        <v>52</v>
      </c>
      <c r="V39" s="30">
        <v>40</v>
      </c>
      <c r="W39" s="25">
        <f t="shared" si="4"/>
        <v>1000</v>
      </c>
      <c r="Z39" s="23">
        <f t="shared" si="5"/>
        <v>25</v>
      </c>
      <c r="AA39" s="29" t="s">
        <v>102</v>
      </c>
      <c r="AB39" s="53" t="s">
        <v>52</v>
      </c>
      <c r="AC39" s="30">
        <v>40</v>
      </c>
      <c r="AD39" s="26">
        <f t="shared" si="6"/>
        <v>1000</v>
      </c>
    </row>
    <row r="40" spans="1:31">
      <c r="A40" s="52">
        <v>800</v>
      </c>
      <c r="B40" s="29" t="s">
        <v>4</v>
      </c>
      <c r="C40" s="53" t="s">
        <v>53</v>
      </c>
      <c r="D40" s="30">
        <f t="shared" si="0"/>
        <v>6</v>
      </c>
      <c r="E40" s="31">
        <v>4800</v>
      </c>
      <c r="K40" s="23">
        <f t="shared" si="1"/>
        <v>400</v>
      </c>
      <c r="L40" s="29" t="s">
        <v>4</v>
      </c>
      <c r="M40" s="53" t="s">
        <v>53</v>
      </c>
      <c r="N40" s="30">
        <v>6</v>
      </c>
      <c r="O40" s="24">
        <f t="shared" si="2"/>
        <v>2400</v>
      </c>
      <c r="P40" s="27"/>
      <c r="S40" s="23">
        <f t="shared" si="3"/>
        <v>200</v>
      </c>
      <c r="T40" s="29" t="s">
        <v>4</v>
      </c>
      <c r="U40" s="53" t="s">
        <v>53</v>
      </c>
      <c r="V40" s="30">
        <v>6</v>
      </c>
      <c r="W40" s="25">
        <f t="shared" si="4"/>
        <v>1200</v>
      </c>
      <c r="Z40" s="23">
        <f t="shared" si="5"/>
        <v>200</v>
      </c>
      <c r="AA40" s="29" t="s">
        <v>4</v>
      </c>
      <c r="AB40" s="53" t="s">
        <v>53</v>
      </c>
      <c r="AC40" s="30">
        <v>6</v>
      </c>
      <c r="AD40" s="26">
        <f t="shared" si="6"/>
        <v>1200</v>
      </c>
    </row>
    <row r="41" spans="1:31">
      <c r="A41" s="52">
        <v>16</v>
      </c>
      <c r="B41" s="29" t="s">
        <v>102</v>
      </c>
      <c r="C41" s="53" t="s">
        <v>54</v>
      </c>
      <c r="D41" s="30">
        <f t="shared" si="0"/>
        <v>220</v>
      </c>
      <c r="E41" s="31">
        <v>3520</v>
      </c>
      <c r="K41" s="23">
        <f t="shared" si="1"/>
        <v>8</v>
      </c>
      <c r="L41" s="29" t="s">
        <v>102</v>
      </c>
      <c r="M41" s="53" t="s">
        <v>54</v>
      </c>
      <c r="N41" s="30">
        <v>220</v>
      </c>
      <c r="O41" s="24">
        <f t="shared" si="2"/>
        <v>1760</v>
      </c>
      <c r="P41" s="61">
        <f>SUM(O28:O41)</f>
        <v>24722.5</v>
      </c>
      <c r="S41" s="23">
        <f t="shared" si="3"/>
        <v>4</v>
      </c>
      <c r="T41" s="29" t="s">
        <v>102</v>
      </c>
      <c r="U41" s="53" t="s">
        <v>54</v>
      </c>
      <c r="V41" s="30">
        <v>220</v>
      </c>
      <c r="W41" s="25">
        <f t="shared" si="4"/>
        <v>880</v>
      </c>
      <c r="X41" s="27"/>
      <c r="Z41" s="23">
        <f t="shared" si="5"/>
        <v>4</v>
      </c>
      <c r="AA41" s="29" t="s">
        <v>102</v>
      </c>
      <c r="AB41" s="53" t="s">
        <v>54</v>
      </c>
      <c r="AC41" s="30">
        <v>220</v>
      </c>
      <c r="AD41" s="26">
        <f t="shared" si="6"/>
        <v>880</v>
      </c>
    </row>
    <row r="42" spans="1:31">
      <c r="A42" s="52">
        <v>350</v>
      </c>
      <c r="B42" s="29" t="s">
        <v>4</v>
      </c>
      <c r="C42" s="53" t="s">
        <v>55</v>
      </c>
      <c r="D42" s="30">
        <f t="shared" si="0"/>
        <v>7</v>
      </c>
      <c r="E42" s="31">
        <v>2450</v>
      </c>
      <c r="J42" s="60">
        <v>4</v>
      </c>
      <c r="K42" s="23">
        <f t="shared" si="1"/>
        <v>175</v>
      </c>
      <c r="L42" s="29" t="s">
        <v>4</v>
      </c>
      <c r="M42" s="53" t="s">
        <v>55</v>
      </c>
      <c r="N42" s="30">
        <v>7</v>
      </c>
      <c r="O42" s="24">
        <f t="shared" si="2"/>
        <v>1225</v>
      </c>
      <c r="P42" s="27"/>
      <c r="S42" s="23">
        <v>87</v>
      </c>
      <c r="T42" s="29" t="s">
        <v>4</v>
      </c>
      <c r="U42" s="53" t="s">
        <v>55</v>
      </c>
      <c r="V42" s="30">
        <v>7</v>
      </c>
      <c r="W42" s="25">
        <f t="shared" si="4"/>
        <v>609</v>
      </c>
      <c r="Z42" s="23">
        <v>88</v>
      </c>
      <c r="AA42" s="29" t="s">
        <v>4</v>
      </c>
      <c r="AB42" s="53" t="s">
        <v>55</v>
      </c>
      <c r="AC42" s="30">
        <v>7</v>
      </c>
      <c r="AD42" s="26">
        <f t="shared" si="6"/>
        <v>616</v>
      </c>
      <c r="AE42" s="28"/>
    </row>
    <row r="43" spans="1:31">
      <c r="A43" s="52">
        <v>100</v>
      </c>
      <c r="B43" s="29" t="s">
        <v>4</v>
      </c>
      <c r="C43" s="53" t="s">
        <v>56</v>
      </c>
      <c r="D43" s="30">
        <f t="shared" si="0"/>
        <v>25</v>
      </c>
      <c r="E43" s="31">
        <v>2500</v>
      </c>
      <c r="K43" s="23">
        <f t="shared" si="1"/>
        <v>50</v>
      </c>
      <c r="L43" s="29" t="s">
        <v>4</v>
      </c>
      <c r="M43" s="53" t="s">
        <v>56</v>
      </c>
      <c r="N43" s="30">
        <v>25</v>
      </c>
      <c r="O43" s="24">
        <f t="shared" si="2"/>
        <v>1250</v>
      </c>
      <c r="S43" s="23">
        <f t="shared" si="3"/>
        <v>25</v>
      </c>
      <c r="T43" s="29" t="s">
        <v>4</v>
      </c>
      <c r="U43" s="53" t="s">
        <v>56</v>
      </c>
      <c r="V43" s="30">
        <v>25</v>
      </c>
      <c r="W43" s="25">
        <f t="shared" si="4"/>
        <v>625</v>
      </c>
      <c r="X43" s="28"/>
      <c r="Z43" s="23">
        <f t="shared" si="5"/>
        <v>25</v>
      </c>
      <c r="AA43" s="29" t="s">
        <v>4</v>
      </c>
      <c r="AB43" s="53" t="s">
        <v>56</v>
      </c>
      <c r="AC43" s="30">
        <v>25</v>
      </c>
      <c r="AD43" s="26">
        <f t="shared" si="6"/>
        <v>625</v>
      </c>
      <c r="AE43" s="27"/>
    </row>
    <row r="44" spans="1:31">
      <c r="A44" s="52">
        <v>200</v>
      </c>
      <c r="B44" s="29" t="s">
        <v>4</v>
      </c>
      <c r="C44" s="53" t="s">
        <v>57</v>
      </c>
      <c r="D44" s="30">
        <f t="shared" si="0"/>
        <v>37</v>
      </c>
      <c r="E44" s="31">
        <v>7400</v>
      </c>
      <c r="K44" s="23">
        <f t="shared" si="1"/>
        <v>100</v>
      </c>
      <c r="L44" s="29" t="s">
        <v>4</v>
      </c>
      <c r="M44" s="53" t="s">
        <v>57</v>
      </c>
      <c r="N44" s="30">
        <v>37</v>
      </c>
      <c r="O44" s="24">
        <f t="shared" si="2"/>
        <v>3700</v>
      </c>
      <c r="S44" s="23">
        <f t="shared" si="3"/>
        <v>50</v>
      </c>
      <c r="T44" s="29" t="s">
        <v>4</v>
      </c>
      <c r="U44" s="53" t="s">
        <v>57</v>
      </c>
      <c r="V44" s="30">
        <v>37</v>
      </c>
      <c r="W44" s="25">
        <f t="shared" si="4"/>
        <v>1850</v>
      </c>
      <c r="Z44" s="23">
        <f t="shared" si="5"/>
        <v>50</v>
      </c>
      <c r="AA44" s="29" t="s">
        <v>4</v>
      </c>
      <c r="AB44" s="53" t="s">
        <v>57</v>
      </c>
      <c r="AC44" s="30">
        <v>37</v>
      </c>
      <c r="AD44" s="26">
        <f t="shared" si="6"/>
        <v>1850</v>
      </c>
    </row>
    <row r="45" spans="1:31">
      <c r="A45" s="52">
        <v>120</v>
      </c>
      <c r="B45" s="29" t="s">
        <v>4</v>
      </c>
      <c r="C45" s="53" t="s">
        <v>58</v>
      </c>
      <c r="D45" s="30">
        <f t="shared" si="0"/>
        <v>25</v>
      </c>
      <c r="E45" s="31">
        <v>3000</v>
      </c>
      <c r="K45" s="23">
        <f t="shared" si="1"/>
        <v>60</v>
      </c>
      <c r="L45" s="29" t="s">
        <v>4</v>
      </c>
      <c r="M45" s="53" t="s">
        <v>58</v>
      </c>
      <c r="N45" s="30">
        <v>25</v>
      </c>
      <c r="O45" s="24">
        <f t="shared" si="2"/>
        <v>1500</v>
      </c>
      <c r="S45" s="23">
        <f t="shared" si="3"/>
        <v>30</v>
      </c>
      <c r="T45" s="29" t="s">
        <v>4</v>
      </c>
      <c r="U45" s="53" t="s">
        <v>58</v>
      </c>
      <c r="V45" s="30">
        <v>25</v>
      </c>
      <c r="W45" s="25">
        <f t="shared" si="4"/>
        <v>750</v>
      </c>
      <c r="Z45" s="23">
        <f t="shared" si="5"/>
        <v>30</v>
      </c>
      <c r="AA45" s="29" t="s">
        <v>4</v>
      </c>
      <c r="AB45" s="53" t="s">
        <v>58</v>
      </c>
      <c r="AC45" s="30">
        <v>25</v>
      </c>
      <c r="AD45" s="26">
        <f t="shared" si="6"/>
        <v>750</v>
      </c>
    </row>
    <row r="46" spans="1:31">
      <c r="A46" s="52">
        <v>300</v>
      </c>
      <c r="B46" s="29" t="s">
        <v>4</v>
      </c>
      <c r="C46" s="53" t="s">
        <v>59</v>
      </c>
      <c r="D46" s="30">
        <f t="shared" si="0"/>
        <v>17</v>
      </c>
      <c r="E46" s="31">
        <v>5100</v>
      </c>
      <c r="K46" s="23">
        <f t="shared" si="1"/>
        <v>150</v>
      </c>
      <c r="L46" s="29" t="s">
        <v>4</v>
      </c>
      <c r="M46" s="53" t="s">
        <v>59</v>
      </c>
      <c r="N46" s="30">
        <v>17</v>
      </c>
      <c r="O46" s="24">
        <f t="shared" si="2"/>
        <v>2550</v>
      </c>
      <c r="S46" s="23">
        <f t="shared" si="3"/>
        <v>75</v>
      </c>
      <c r="T46" s="29" t="s">
        <v>4</v>
      </c>
      <c r="U46" s="53" t="s">
        <v>59</v>
      </c>
      <c r="V46" s="30">
        <v>17</v>
      </c>
      <c r="W46" s="25">
        <f t="shared" si="4"/>
        <v>1275</v>
      </c>
      <c r="Z46" s="23">
        <f t="shared" si="5"/>
        <v>75</v>
      </c>
      <c r="AA46" s="29" t="s">
        <v>4</v>
      </c>
      <c r="AB46" s="53" t="s">
        <v>59</v>
      </c>
      <c r="AC46" s="30">
        <v>17</v>
      </c>
      <c r="AD46" s="26">
        <f t="shared" si="6"/>
        <v>1275</v>
      </c>
    </row>
    <row r="47" spans="1:31">
      <c r="A47" s="52">
        <v>250</v>
      </c>
      <c r="B47" s="29" t="s">
        <v>4</v>
      </c>
      <c r="C47" s="53" t="s">
        <v>60</v>
      </c>
      <c r="D47" s="30">
        <f t="shared" si="0"/>
        <v>10</v>
      </c>
      <c r="E47" s="31">
        <v>2500</v>
      </c>
      <c r="K47" s="23">
        <f t="shared" si="1"/>
        <v>125</v>
      </c>
      <c r="L47" s="29" t="s">
        <v>4</v>
      </c>
      <c r="M47" s="53" t="s">
        <v>60</v>
      </c>
      <c r="N47" s="30">
        <v>10</v>
      </c>
      <c r="O47" s="24">
        <f t="shared" si="2"/>
        <v>1250</v>
      </c>
      <c r="S47" s="23">
        <v>62</v>
      </c>
      <c r="T47" s="29" t="s">
        <v>4</v>
      </c>
      <c r="U47" s="53" t="s">
        <v>60</v>
      </c>
      <c r="V47" s="30">
        <v>10</v>
      </c>
      <c r="W47" s="25">
        <f t="shared" si="4"/>
        <v>620</v>
      </c>
      <c r="Z47" s="23">
        <v>63</v>
      </c>
      <c r="AA47" s="29" t="s">
        <v>4</v>
      </c>
      <c r="AB47" s="53" t="s">
        <v>60</v>
      </c>
      <c r="AC47" s="30">
        <v>10</v>
      </c>
      <c r="AD47" s="26">
        <f t="shared" si="6"/>
        <v>630</v>
      </c>
    </row>
    <row r="48" spans="1:31">
      <c r="A48" s="52">
        <v>60</v>
      </c>
      <c r="B48" s="29" t="s">
        <v>4</v>
      </c>
      <c r="C48" s="53" t="s">
        <v>61</v>
      </c>
      <c r="D48" s="30">
        <f t="shared" si="0"/>
        <v>56</v>
      </c>
      <c r="E48" s="31">
        <v>3360</v>
      </c>
      <c r="K48" s="23">
        <f t="shared" si="1"/>
        <v>30</v>
      </c>
      <c r="L48" s="29" t="s">
        <v>4</v>
      </c>
      <c r="M48" s="53" t="s">
        <v>61</v>
      </c>
      <c r="N48" s="30">
        <v>56</v>
      </c>
      <c r="O48" s="24">
        <f t="shared" si="2"/>
        <v>1680</v>
      </c>
      <c r="S48" s="23">
        <f t="shared" si="3"/>
        <v>15</v>
      </c>
      <c r="T48" s="29" t="s">
        <v>4</v>
      </c>
      <c r="U48" s="53" t="s">
        <v>61</v>
      </c>
      <c r="V48" s="30">
        <v>56</v>
      </c>
      <c r="W48" s="25">
        <f t="shared" si="4"/>
        <v>840</v>
      </c>
      <c r="Z48" s="23">
        <f t="shared" si="5"/>
        <v>15</v>
      </c>
      <c r="AA48" s="29" t="s">
        <v>4</v>
      </c>
      <c r="AB48" s="53" t="s">
        <v>61</v>
      </c>
      <c r="AC48" s="30">
        <v>56</v>
      </c>
      <c r="AD48" s="26">
        <f t="shared" si="6"/>
        <v>840</v>
      </c>
    </row>
    <row r="49" spans="1:31">
      <c r="A49" s="52">
        <v>100</v>
      </c>
      <c r="B49" s="29" t="s">
        <v>4</v>
      </c>
      <c r="C49" s="53" t="s">
        <v>62</v>
      </c>
      <c r="D49" s="30">
        <f t="shared" si="0"/>
        <v>37</v>
      </c>
      <c r="E49" s="31">
        <v>3700</v>
      </c>
      <c r="K49" s="23">
        <f t="shared" si="1"/>
        <v>50</v>
      </c>
      <c r="L49" s="29" t="s">
        <v>4</v>
      </c>
      <c r="M49" s="53" t="s">
        <v>62</v>
      </c>
      <c r="N49" s="30">
        <v>37</v>
      </c>
      <c r="O49" s="24">
        <f t="shared" si="2"/>
        <v>1850</v>
      </c>
      <c r="S49" s="23">
        <f t="shared" si="3"/>
        <v>25</v>
      </c>
      <c r="T49" s="29" t="s">
        <v>4</v>
      </c>
      <c r="U49" s="53" t="s">
        <v>62</v>
      </c>
      <c r="V49" s="30">
        <v>37</v>
      </c>
      <c r="W49" s="25">
        <f t="shared" si="4"/>
        <v>925</v>
      </c>
      <c r="Z49" s="23">
        <f t="shared" si="5"/>
        <v>25</v>
      </c>
      <c r="AA49" s="29" t="s">
        <v>4</v>
      </c>
      <c r="AB49" s="53" t="s">
        <v>62</v>
      </c>
      <c r="AC49" s="30">
        <v>37</v>
      </c>
      <c r="AD49" s="26">
        <f t="shared" si="6"/>
        <v>925</v>
      </c>
    </row>
    <row r="50" spans="1:31">
      <c r="A50" s="52">
        <v>50</v>
      </c>
      <c r="B50" s="29" t="s">
        <v>4</v>
      </c>
      <c r="C50" s="53" t="s">
        <v>63</v>
      </c>
      <c r="D50" s="30">
        <f t="shared" si="0"/>
        <v>130</v>
      </c>
      <c r="E50" s="31">
        <v>6500</v>
      </c>
      <c r="K50" s="23">
        <f t="shared" si="1"/>
        <v>25</v>
      </c>
      <c r="L50" s="29" t="s">
        <v>4</v>
      </c>
      <c r="M50" s="53" t="s">
        <v>63</v>
      </c>
      <c r="N50" s="30">
        <v>130</v>
      </c>
      <c r="O50" s="24">
        <f t="shared" si="2"/>
        <v>3250</v>
      </c>
      <c r="P50" s="27"/>
      <c r="S50" s="23">
        <v>12</v>
      </c>
      <c r="T50" s="29" t="s">
        <v>4</v>
      </c>
      <c r="U50" s="53" t="s">
        <v>63</v>
      </c>
      <c r="V50" s="30">
        <v>130</v>
      </c>
      <c r="W50" s="25">
        <f t="shared" si="4"/>
        <v>1560</v>
      </c>
      <c r="Z50" s="23">
        <v>13</v>
      </c>
      <c r="AA50" s="29" t="s">
        <v>4</v>
      </c>
      <c r="AB50" s="53" t="s">
        <v>63</v>
      </c>
      <c r="AC50" s="30">
        <v>130</v>
      </c>
      <c r="AD50" s="26">
        <f t="shared" si="6"/>
        <v>1690</v>
      </c>
    </row>
    <row r="51" spans="1:31">
      <c r="A51" s="52">
        <v>250</v>
      </c>
      <c r="B51" s="29" t="s">
        <v>102</v>
      </c>
      <c r="C51" s="53" t="s">
        <v>64</v>
      </c>
      <c r="D51" s="30">
        <f t="shared" si="0"/>
        <v>18</v>
      </c>
      <c r="E51" s="31">
        <v>4500</v>
      </c>
      <c r="K51" s="23">
        <f t="shared" si="1"/>
        <v>125</v>
      </c>
      <c r="L51" s="29" t="s">
        <v>102</v>
      </c>
      <c r="M51" s="53" t="s">
        <v>64</v>
      </c>
      <c r="N51" s="30">
        <v>18</v>
      </c>
      <c r="O51" s="24">
        <f t="shared" si="2"/>
        <v>2250</v>
      </c>
      <c r="P51" s="27"/>
      <c r="S51" s="23">
        <v>62</v>
      </c>
      <c r="T51" s="29" t="s">
        <v>102</v>
      </c>
      <c r="U51" s="53" t="s">
        <v>64</v>
      </c>
      <c r="V51" s="30">
        <v>18</v>
      </c>
      <c r="W51" s="25">
        <f t="shared" si="4"/>
        <v>1116</v>
      </c>
      <c r="X51" s="28"/>
      <c r="Z51" s="23">
        <v>63</v>
      </c>
      <c r="AA51" s="29" t="s">
        <v>102</v>
      </c>
      <c r="AB51" s="53" t="s">
        <v>64</v>
      </c>
      <c r="AC51" s="30">
        <v>18</v>
      </c>
      <c r="AD51" s="26">
        <f t="shared" si="6"/>
        <v>1134</v>
      </c>
      <c r="AE51" s="28"/>
    </row>
    <row r="52" spans="1:31">
      <c r="A52" s="52">
        <v>300</v>
      </c>
      <c r="B52" s="29" t="s">
        <v>102</v>
      </c>
      <c r="C52" s="53" t="s">
        <v>65</v>
      </c>
      <c r="D52" s="30">
        <f t="shared" si="0"/>
        <v>10</v>
      </c>
      <c r="E52" s="31">
        <v>3000</v>
      </c>
      <c r="K52" s="23">
        <f t="shared" si="1"/>
        <v>150</v>
      </c>
      <c r="L52" s="29" t="s">
        <v>102</v>
      </c>
      <c r="M52" s="53" t="s">
        <v>65</v>
      </c>
      <c r="N52" s="30">
        <v>10</v>
      </c>
      <c r="O52" s="24">
        <f t="shared" si="2"/>
        <v>1500</v>
      </c>
      <c r="S52" s="23">
        <f t="shared" si="3"/>
        <v>75</v>
      </c>
      <c r="T52" s="29" t="s">
        <v>102</v>
      </c>
      <c r="U52" s="53" t="s">
        <v>65</v>
      </c>
      <c r="V52" s="30">
        <v>10</v>
      </c>
      <c r="W52" s="25">
        <f t="shared" si="4"/>
        <v>750</v>
      </c>
      <c r="Z52" s="23">
        <f t="shared" si="5"/>
        <v>75</v>
      </c>
      <c r="AA52" s="29" t="s">
        <v>102</v>
      </c>
      <c r="AB52" s="53" t="s">
        <v>65</v>
      </c>
      <c r="AC52" s="30">
        <v>10</v>
      </c>
      <c r="AD52" s="26">
        <f t="shared" si="6"/>
        <v>750</v>
      </c>
    </row>
    <row r="53" spans="1:31">
      <c r="A53" s="52">
        <v>100</v>
      </c>
      <c r="B53" s="29" t="s">
        <v>4</v>
      </c>
      <c r="C53" s="53" t="s">
        <v>66</v>
      </c>
      <c r="D53" s="30">
        <f t="shared" si="0"/>
        <v>12</v>
      </c>
      <c r="E53" s="31">
        <v>1200</v>
      </c>
      <c r="K53" s="23">
        <f t="shared" si="1"/>
        <v>50</v>
      </c>
      <c r="L53" s="29" t="s">
        <v>4</v>
      </c>
      <c r="M53" s="53" t="s">
        <v>66</v>
      </c>
      <c r="N53" s="30">
        <v>12</v>
      </c>
      <c r="O53" s="24">
        <f t="shared" si="2"/>
        <v>600</v>
      </c>
      <c r="S53" s="23">
        <f t="shared" si="3"/>
        <v>25</v>
      </c>
      <c r="T53" s="29" t="s">
        <v>4</v>
      </c>
      <c r="U53" s="53" t="s">
        <v>66</v>
      </c>
      <c r="V53" s="30">
        <v>12</v>
      </c>
      <c r="W53" s="25">
        <f t="shared" si="4"/>
        <v>300</v>
      </c>
      <c r="Z53" s="23">
        <f t="shared" si="5"/>
        <v>25</v>
      </c>
      <c r="AA53" s="29" t="s">
        <v>4</v>
      </c>
      <c r="AB53" s="53" t="s">
        <v>66</v>
      </c>
      <c r="AC53" s="30">
        <v>12</v>
      </c>
      <c r="AD53" s="26">
        <f t="shared" si="6"/>
        <v>300</v>
      </c>
    </row>
    <row r="54" spans="1:31">
      <c r="A54" s="52">
        <v>200</v>
      </c>
      <c r="B54" s="29" t="s">
        <v>4</v>
      </c>
      <c r="C54" s="53" t="s">
        <v>67</v>
      </c>
      <c r="D54" s="30">
        <f t="shared" si="0"/>
        <v>13</v>
      </c>
      <c r="E54" s="31">
        <v>2600</v>
      </c>
      <c r="K54" s="23">
        <f t="shared" si="1"/>
        <v>100</v>
      </c>
      <c r="L54" s="29" t="s">
        <v>4</v>
      </c>
      <c r="M54" s="53" t="s">
        <v>67</v>
      </c>
      <c r="N54" s="30">
        <v>13</v>
      </c>
      <c r="O54" s="24">
        <f t="shared" si="2"/>
        <v>1300</v>
      </c>
      <c r="S54" s="23">
        <f t="shared" si="3"/>
        <v>50</v>
      </c>
      <c r="T54" s="29" t="s">
        <v>4</v>
      </c>
      <c r="U54" s="53" t="s">
        <v>67</v>
      </c>
      <c r="V54" s="30">
        <v>13</v>
      </c>
      <c r="W54" s="25">
        <f t="shared" si="4"/>
        <v>650</v>
      </c>
      <c r="Z54" s="23">
        <f t="shared" si="5"/>
        <v>50</v>
      </c>
      <c r="AA54" s="29" t="s">
        <v>4</v>
      </c>
      <c r="AB54" s="53" t="s">
        <v>67</v>
      </c>
      <c r="AC54" s="30">
        <v>13</v>
      </c>
      <c r="AD54" s="26">
        <f t="shared" si="6"/>
        <v>650</v>
      </c>
    </row>
    <row r="55" spans="1:31">
      <c r="A55" s="52">
        <v>100</v>
      </c>
      <c r="B55" s="29" t="s">
        <v>4</v>
      </c>
      <c r="C55" s="53" t="s">
        <v>68</v>
      </c>
      <c r="D55" s="30">
        <f t="shared" si="0"/>
        <v>21</v>
      </c>
      <c r="E55" s="31">
        <v>2100</v>
      </c>
      <c r="K55" s="23">
        <f t="shared" si="1"/>
        <v>50</v>
      </c>
      <c r="L55" s="29" t="s">
        <v>4</v>
      </c>
      <c r="M55" s="53" t="s">
        <v>68</v>
      </c>
      <c r="N55" s="30">
        <v>21</v>
      </c>
      <c r="O55" s="24">
        <f t="shared" si="2"/>
        <v>1050</v>
      </c>
      <c r="P55" s="61">
        <f>SUM(O42:O55)</f>
        <v>24955</v>
      </c>
      <c r="S55" s="23">
        <f t="shared" si="3"/>
        <v>25</v>
      </c>
      <c r="T55" s="29" t="s">
        <v>4</v>
      </c>
      <c r="U55" s="53" t="s">
        <v>68</v>
      </c>
      <c r="V55" s="30">
        <v>21</v>
      </c>
      <c r="W55" s="25">
        <f t="shared" si="4"/>
        <v>525</v>
      </c>
      <c r="Z55" s="23">
        <f t="shared" si="5"/>
        <v>25</v>
      </c>
      <c r="AA55" s="29" t="s">
        <v>4</v>
      </c>
      <c r="AB55" s="53" t="s">
        <v>68</v>
      </c>
      <c r="AC55" s="30">
        <v>21</v>
      </c>
      <c r="AD55" s="26">
        <f t="shared" si="6"/>
        <v>525</v>
      </c>
    </row>
    <row r="56" spans="1:31">
      <c r="A56" s="52">
        <v>150</v>
      </c>
      <c r="B56" s="29" t="s">
        <v>4</v>
      </c>
      <c r="C56" s="53" t="s">
        <v>69</v>
      </c>
      <c r="D56" s="30">
        <f t="shared" si="0"/>
        <v>13.5</v>
      </c>
      <c r="E56" s="31">
        <v>2025</v>
      </c>
      <c r="J56" s="60">
        <v>5</v>
      </c>
      <c r="K56" s="23">
        <f t="shared" si="1"/>
        <v>75</v>
      </c>
      <c r="L56" s="29" t="s">
        <v>4</v>
      </c>
      <c r="M56" s="53" t="s">
        <v>69</v>
      </c>
      <c r="N56" s="30">
        <v>13.5</v>
      </c>
      <c r="O56" s="24">
        <f t="shared" si="2"/>
        <v>1012.5</v>
      </c>
      <c r="S56" s="23">
        <v>37</v>
      </c>
      <c r="T56" s="29" t="s">
        <v>4</v>
      </c>
      <c r="U56" s="53" t="s">
        <v>69</v>
      </c>
      <c r="V56" s="30">
        <v>13.5</v>
      </c>
      <c r="W56" s="25">
        <f t="shared" si="4"/>
        <v>499.5</v>
      </c>
      <c r="Z56" s="23">
        <v>38</v>
      </c>
      <c r="AA56" s="29" t="s">
        <v>4</v>
      </c>
      <c r="AB56" s="53" t="s">
        <v>69</v>
      </c>
      <c r="AC56" s="30">
        <v>13.5</v>
      </c>
      <c r="AD56" s="26">
        <f t="shared" si="6"/>
        <v>513</v>
      </c>
    </row>
    <row r="57" spans="1:31">
      <c r="A57" s="52">
        <v>150</v>
      </c>
      <c r="B57" s="29" t="s">
        <v>4</v>
      </c>
      <c r="C57" s="53" t="s">
        <v>70</v>
      </c>
      <c r="D57" s="30">
        <f t="shared" si="0"/>
        <v>13.5</v>
      </c>
      <c r="E57" s="31">
        <v>2025</v>
      </c>
      <c r="K57" s="23">
        <f t="shared" si="1"/>
        <v>75</v>
      </c>
      <c r="L57" s="29" t="s">
        <v>4</v>
      </c>
      <c r="M57" s="53" t="s">
        <v>70</v>
      </c>
      <c r="N57" s="30">
        <v>13.5</v>
      </c>
      <c r="O57" s="24">
        <f t="shared" si="2"/>
        <v>1012.5</v>
      </c>
      <c r="S57" s="23">
        <v>37</v>
      </c>
      <c r="T57" s="29" t="s">
        <v>4</v>
      </c>
      <c r="U57" s="53" t="s">
        <v>70</v>
      </c>
      <c r="V57" s="30">
        <v>13.5</v>
      </c>
      <c r="W57" s="25">
        <f t="shared" si="4"/>
        <v>499.5</v>
      </c>
      <c r="X57" s="63">
        <f>SUM(W30:W57)</f>
        <v>24692.75</v>
      </c>
      <c r="Z57" s="23">
        <v>38</v>
      </c>
      <c r="AA57" s="29" t="s">
        <v>4</v>
      </c>
      <c r="AB57" s="53" t="s">
        <v>70</v>
      </c>
      <c r="AC57" s="30">
        <v>13.5</v>
      </c>
      <c r="AD57" s="26">
        <f t="shared" si="6"/>
        <v>513</v>
      </c>
      <c r="AE57" s="63">
        <f>SUM(AD30:AD57)</f>
        <v>24884.75</v>
      </c>
    </row>
    <row r="58" spans="1:31">
      <c r="A58" s="52">
        <v>150</v>
      </c>
      <c r="B58" s="29" t="s">
        <v>4</v>
      </c>
      <c r="C58" s="53" t="s">
        <v>71</v>
      </c>
      <c r="D58" s="30">
        <f t="shared" si="0"/>
        <v>13.5</v>
      </c>
      <c r="E58" s="31">
        <v>2025</v>
      </c>
      <c r="K58" s="23">
        <f t="shared" si="1"/>
        <v>75</v>
      </c>
      <c r="L58" s="29" t="s">
        <v>4</v>
      </c>
      <c r="M58" s="53" t="s">
        <v>71</v>
      </c>
      <c r="N58" s="30">
        <v>13.5</v>
      </c>
      <c r="O58" s="24">
        <f t="shared" si="2"/>
        <v>1012.5</v>
      </c>
      <c r="R58" s="60">
        <v>3</v>
      </c>
      <c r="S58" s="23">
        <v>37</v>
      </c>
      <c r="T58" s="29" t="s">
        <v>4</v>
      </c>
      <c r="U58" s="53" t="s">
        <v>71</v>
      </c>
      <c r="V58" s="30">
        <v>13.5</v>
      </c>
      <c r="W58" s="25">
        <f t="shared" si="4"/>
        <v>499.5</v>
      </c>
      <c r="Y58" s="60">
        <v>3</v>
      </c>
      <c r="Z58" s="23">
        <v>38</v>
      </c>
      <c r="AA58" s="29" t="s">
        <v>4</v>
      </c>
      <c r="AB58" s="53" t="s">
        <v>71</v>
      </c>
      <c r="AC58" s="30">
        <v>13.5</v>
      </c>
      <c r="AD58" s="26">
        <f t="shared" si="6"/>
        <v>513</v>
      </c>
    </row>
    <row r="59" spans="1:31">
      <c r="A59" s="52">
        <v>150</v>
      </c>
      <c r="B59" s="29" t="s">
        <v>4</v>
      </c>
      <c r="C59" s="53" t="s">
        <v>72</v>
      </c>
      <c r="D59" s="30">
        <f t="shared" si="0"/>
        <v>13.5</v>
      </c>
      <c r="E59" s="31">
        <v>2025</v>
      </c>
      <c r="K59" s="23">
        <f t="shared" si="1"/>
        <v>75</v>
      </c>
      <c r="L59" s="29" t="s">
        <v>4</v>
      </c>
      <c r="M59" s="53" t="s">
        <v>72</v>
      </c>
      <c r="N59" s="30">
        <v>13.5</v>
      </c>
      <c r="O59" s="24">
        <f t="shared" si="2"/>
        <v>1012.5</v>
      </c>
      <c r="S59" s="23">
        <v>37</v>
      </c>
      <c r="T59" s="29" t="s">
        <v>4</v>
      </c>
      <c r="U59" s="53" t="s">
        <v>72</v>
      </c>
      <c r="V59" s="30">
        <v>13.5</v>
      </c>
      <c r="W59" s="25">
        <f t="shared" si="4"/>
        <v>499.5</v>
      </c>
      <c r="Z59" s="23">
        <v>38</v>
      </c>
      <c r="AA59" s="29" t="s">
        <v>4</v>
      </c>
      <c r="AB59" s="53" t="s">
        <v>72</v>
      </c>
      <c r="AC59" s="30">
        <v>13.5</v>
      </c>
      <c r="AD59" s="26">
        <f t="shared" si="6"/>
        <v>513</v>
      </c>
    </row>
    <row r="60" spans="1:31">
      <c r="A60" s="52">
        <v>300</v>
      </c>
      <c r="B60" s="29" t="s">
        <v>4</v>
      </c>
      <c r="C60" s="53" t="s">
        <v>73</v>
      </c>
      <c r="D60" s="30">
        <f t="shared" si="0"/>
        <v>16.100000000000001</v>
      </c>
      <c r="E60" s="31">
        <v>4830</v>
      </c>
      <c r="K60" s="23">
        <f t="shared" si="1"/>
        <v>150</v>
      </c>
      <c r="L60" s="29" t="s">
        <v>4</v>
      </c>
      <c r="M60" s="53" t="s">
        <v>73</v>
      </c>
      <c r="N60" s="30">
        <v>16.100000000000001</v>
      </c>
      <c r="O60" s="24">
        <f t="shared" si="2"/>
        <v>2415</v>
      </c>
      <c r="S60" s="23">
        <f t="shared" si="3"/>
        <v>75</v>
      </c>
      <c r="T60" s="29" t="s">
        <v>4</v>
      </c>
      <c r="U60" s="53" t="s">
        <v>73</v>
      </c>
      <c r="V60" s="30">
        <v>16.100000000000001</v>
      </c>
      <c r="W60" s="25">
        <f t="shared" si="4"/>
        <v>1207.5</v>
      </c>
      <c r="Z60" s="23">
        <f t="shared" si="5"/>
        <v>75</v>
      </c>
      <c r="AA60" s="29" t="s">
        <v>4</v>
      </c>
      <c r="AB60" s="53" t="s">
        <v>73</v>
      </c>
      <c r="AC60" s="30">
        <v>16.100000000000001</v>
      </c>
      <c r="AD60" s="26">
        <f t="shared" si="6"/>
        <v>1207.5</v>
      </c>
    </row>
    <row r="61" spans="1:31">
      <c r="A61" s="52">
        <v>300</v>
      </c>
      <c r="B61" s="29" t="s">
        <v>4</v>
      </c>
      <c r="C61" s="53" t="s">
        <v>74</v>
      </c>
      <c r="D61" s="30">
        <f t="shared" si="0"/>
        <v>16.100000000000001</v>
      </c>
      <c r="E61" s="31">
        <v>4830</v>
      </c>
      <c r="K61" s="23">
        <f t="shared" si="1"/>
        <v>150</v>
      </c>
      <c r="L61" s="29" t="s">
        <v>4</v>
      </c>
      <c r="M61" s="53" t="s">
        <v>74</v>
      </c>
      <c r="N61" s="30">
        <v>16.100000000000001</v>
      </c>
      <c r="O61" s="24">
        <f t="shared" si="2"/>
        <v>2415</v>
      </c>
      <c r="S61" s="23">
        <f t="shared" si="3"/>
        <v>75</v>
      </c>
      <c r="T61" s="29" t="s">
        <v>4</v>
      </c>
      <c r="U61" s="53" t="s">
        <v>74</v>
      </c>
      <c r="V61" s="30">
        <v>16.100000000000001</v>
      </c>
      <c r="W61" s="25">
        <f t="shared" si="4"/>
        <v>1207.5</v>
      </c>
      <c r="Z61" s="23">
        <f t="shared" si="5"/>
        <v>75</v>
      </c>
      <c r="AA61" s="29" t="s">
        <v>4</v>
      </c>
      <c r="AB61" s="53" t="s">
        <v>74</v>
      </c>
      <c r="AC61" s="30">
        <v>16.100000000000001</v>
      </c>
      <c r="AD61" s="26">
        <f t="shared" si="6"/>
        <v>1207.5</v>
      </c>
    </row>
    <row r="62" spans="1:31">
      <c r="A62" s="52">
        <v>100</v>
      </c>
      <c r="B62" s="29" t="s">
        <v>4</v>
      </c>
      <c r="C62" s="53" t="s">
        <v>75</v>
      </c>
      <c r="D62" s="30">
        <f t="shared" si="0"/>
        <v>23</v>
      </c>
      <c r="E62" s="31">
        <v>2300</v>
      </c>
      <c r="K62" s="23">
        <f t="shared" si="1"/>
        <v>50</v>
      </c>
      <c r="L62" s="29" t="s">
        <v>4</v>
      </c>
      <c r="M62" s="53" t="s">
        <v>75</v>
      </c>
      <c r="N62" s="30">
        <v>23</v>
      </c>
      <c r="O62" s="24">
        <f t="shared" si="2"/>
        <v>1150</v>
      </c>
      <c r="S62" s="23">
        <f t="shared" si="3"/>
        <v>25</v>
      </c>
      <c r="T62" s="29" t="s">
        <v>4</v>
      </c>
      <c r="U62" s="53" t="s">
        <v>75</v>
      </c>
      <c r="V62" s="30">
        <v>23</v>
      </c>
      <c r="W62" s="25">
        <f t="shared" si="4"/>
        <v>575</v>
      </c>
      <c r="Z62" s="23">
        <f t="shared" si="5"/>
        <v>25</v>
      </c>
      <c r="AA62" s="29" t="s">
        <v>4</v>
      </c>
      <c r="AB62" s="53" t="s">
        <v>75</v>
      </c>
      <c r="AC62" s="30">
        <v>23</v>
      </c>
      <c r="AD62" s="26">
        <f t="shared" si="6"/>
        <v>575</v>
      </c>
    </row>
    <row r="63" spans="1:31">
      <c r="A63" s="52">
        <v>300</v>
      </c>
      <c r="B63" s="29" t="s">
        <v>4</v>
      </c>
      <c r="C63" s="53" t="s">
        <v>76</v>
      </c>
      <c r="D63" s="30">
        <f t="shared" si="0"/>
        <v>10</v>
      </c>
      <c r="E63" s="31">
        <v>3000</v>
      </c>
      <c r="K63" s="23">
        <f t="shared" si="1"/>
        <v>150</v>
      </c>
      <c r="L63" s="29" t="s">
        <v>4</v>
      </c>
      <c r="M63" s="53" t="s">
        <v>76</v>
      </c>
      <c r="N63" s="30">
        <v>10</v>
      </c>
      <c r="O63" s="24">
        <f t="shared" si="2"/>
        <v>1500</v>
      </c>
      <c r="S63" s="23">
        <f t="shared" si="3"/>
        <v>75</v>
      </c>
      <c r="T63" s="29" t="s">
        <v>4</v>
      </c>
      <c r="U63" s="53" t="s">
        <v>76</v>
      </c>
      <c r="V63" s="30">
        <v>10</v>
      </c>
      <c r="W63" s="25">
        <f t="shared" si="4"/>
        <v>750</v>
      </c>
      <c r="Z63" s="23">
        <f t="shared" si="5"/>
        <v>75</v>
      </c>
      <c r="AA63" s="29" t="s">
        <v>4</v>
      </c>
      <c r="AB63" s="53" t="s">
        <v>76</v>
      </c>
      <c r="AC63" s="30">
        <v>10</v>
      </c>
      <c r="AD63" s="26">
        <f t="shared" si="6"/>
        <v>750</v>
      </c>
    </row>
    <row r="64" spans="1:31">
      <c r="A64" s="52">
        <v>180</v>
      </c>
      <c r="B64" s="29" t="s">
        <v>4</v>
      </c>
      <c r="C64" s="53" t="s">
        <v>77</v>
      </c>
      <c r="D64" s="30">
        <f t="shared" si="0"/>
        <v>23.75</v>
      </c>
      <c r="E64" s="31">
        <v>4275</v>
      </c>
      <c r="K64" s="23">
        <f t="shared" si="1"/>
        <v>90</v>
      </c>
      <c r="L64" s="29" t="s">
        <v>4</v>
      </c>
      <c r="M64" s="53" t="s">
        <v>77</v>
      </c>
      <c r="N64" s="30">
        <v>23.75</v>
      </c>
      <c r="O64" s="24">
        <f t="shared" si="2"/>
        <v>2137.5</v>
      </c>
      <c r="P64" s="27"/>
      <c r="S64" s="23">
        <f t="shared" si="3"/>
        <v>45</v>
      </c>
      <c r="T64" s="29" t="s">
        <v>4</v>
      </c>
      <c r="U64" s="53" t="s">
        <v>77</v>
      </c>
      <c r="V64" s="30">
        <v>23.75</v>
      </c>
      <c r="W64" s="25">
        <f t="shared" si="4"/>
        <v>1068.75</v>
      </c>
      <c r="Z64" s="23">
        <f t="shared" si="5"/>
        <v>45</v>
      </c>
      <c r="AA64" s="29" t="s">
        <v>4</v>
      </c>
      <c r="AB64" s="53" t="s">
        <v>77</v>
      </c>
      <c r="AC64" s="30">
        <v>23.75</v>
      </c>
      <c r="AD64" s="26">
        <f t="shared" si="6"/>
        <v>1068.75</v>
      </c>
    </row>
    <row r="65" spans="1:31">
      <c r="A65" s="52">
        <v>300</v>
      </c>
      <c r="B65" s="29" t="s">
        <v>4</v>
      </c>
      <c r="C65" s="53" t="s">
        <v>78</v>
      </c>
      <c r="D65" s="30">
        <f t="shared" si="0"/>
        <v>26</v>
      </c>
      <c r="E65" s="31">
        <v>7800</v>
      </c>
      <c r="K65" s="23">
        <f t="shared" si="1"/>
        <v>150</v>
      </c>
      <c r="L65" s="29" t="s">
        <v>4</v>
      </c>
      <c r="M65" s="53" t="s">
        <v>78</v>
      </c>
      <c r="N65" s="30">
        <v>26</v>
      </c>
      <c r="O65" s="24">
        <f t="shared" si="2"/>
        <v>3900</v>
      </c>
      <c r="S65" s="23">
        <f t="shared" si="3"/>
        <v>75</v>
      </c>
      <c r="T65" s="29" t="s">
        <v>4</v>
      </c>
      <c r="U65" s="53" t="s">
        <v>78</v>
      </c>
      <c r="V65" s="30">
        <v>26</v>
      </c>
      <c r="W65" s="25">
        <f t="shared" si="4"/>
        <v>1950</v>
      </c>
      <c r="Z65" s="23">
        <f t="shared" si="5"/>
        <v>75</v>
      </c>
      <c r="AA65" s="29" t="s">
        <v>4</v>
      </c>
      <c r="AB65" s="53" t="s">
        <v>78</v>
      </c>
      <c r="AC65" s="30">
        <v>26</v>
      </c>
      <c r="AD65" s="26">
        <f t="shared" si="6"/>
        <v>1950</v>
      </c>
    </row>
    <row r="66" spans="1:31">
      <c r="A66" s="52">
        <v>120</v>
      </c>
      <c r="B66" s="29" t="s">
        <v>4</v>
      </c>
      <c r="C66" s="53" t="s">
        <v>79</v>
      </c>
      <c r="D66" s="30">
        <f t="shared" si="0"/>
        <v>35.5</v>
      </c>
      <c r="E66" s="31">
        <v>4260</v>
      </c>
      <c r="K66" s="23">
        <f t="shared" si="1"/>
        <v>60</v>
      </c>
      <c r="L66" s="29" t="s">
        <v>4</v>
      </c>
      <c r="M66" s="53" t="s">
        <v>79</v>
      </c>
      <c r="N66" s="30">
        <v>35.5</v>
      </c>
      <c r="O66" s="24">
        <f t="shared" si="2"/>
        <v>2130</v>
      </c>
      <c r="S66" s="23">
        <f t="shared" si="3"/>
        <v>30</v>
      </c>
      <c r="T66" s="29" t="s">
        <v>4</v>
      </c>
      <c r="U66" s="53" t="s">
        <v>79</v>
      </c>
      <c r="V66" s="30">
        <v>35.5</v>
      </c>
      <c r="W66" s="25">
        <f t="shared" si="4"/>
        <v>1065</v>
      </c>
      <c r="Z66" s="23">
        <f t="shared" si="5"/>
        <v>30</v>
      </c>
      <c r="AA66" s="29" t="s">
        <v>4</v>
      </c>
      <c r="AB66" s="53" t="s">
        <v>79</v>
      </c>
      <c r="AC66" s="30">
        <v>35.5</v>
      </c>
      <c r="AD66" s="26">
        <f t="shared" si="6"/>
        <v>1065</v>
      </c>
    </row>
    <row r="67" spans="1:31">
      <c r="A67" s="52">
        <v>100</v>
      </c>
      <c r="B67" s="29" t="s">
        <v>4</v>
      </c>
      <c r="C67" s="53" t="s">
        <v>80</v>
      </c>
      <c r="D67" s="30">
        <f t="shared" si="0"/>
        <v>38.25</v>
      </c>
      <c r="E67" s="31">
        <v>3825</v>
      </c>
      <c r="K67" s="23">
        <f t="shared" si="1"/>
        <v>50</v>
      </c>
      <c r="L67" s="29" t="s">
        <v>4</v>
      </c>
      <c r="M67" s="53" t="s">
        <v>80</v>
      </c>
      <c r="N67" s="30">
        <v>38.25</v>
      </c>
      <c r="O67" s="24">
        <f t="shared" si="2"/>
        <v>1912.5</v>
      </c>
      <c r="S67" s="23">
        <f t="shared" si="3"/>
        <v>25</v>
      </c>
      <c r="T67" s="29" t="s">
        <v>4</v>
      </c>
      <c r="U67" s="53" t="s">
        <v>80</v>
      </c>
      <c r="V67" s="30">
        <v>38.25</v>
      </c>
      <c r="W67" s="25">
        <f t="shared" si="4"/>
        <v>956.25</v>
      </c>
      <c r="Z67" s="23">
        <f t="shared" si="5"/>
        <v>25</v>
      </c>
      <c r="AA67" s="29" t="s">
        <v>4</v>
      </c>
      <c r="AB67" s="53" t="s">
        <v>80</v>
      </c>
      <c r="AC67" s="30">
        <v>38.25</v>
      </c>
      <c r="AD67" s="26">
        <f t="shared" si="6"/>
        <v>956.25</v>
      </c>
    </row>
    <row r="68" spans="1:31">
      <c r="A68" s="52">
        <v>240</v>
      </c>
      <c r="B68" s="29" t="s">
        <v>4</v>
      </c>
      <c r="C68" s="53" t="s">
        <v>81</v>
      </c>
      <c r="D68" s="30">
        <f t="shared" si="0"/>
        <v>26</v>
      </c>
      <c r="E68" s="31">
        <v>6240</v>
      </c>
      <c r="K68" s="23">
        <f t="shared" si="1"/>
        <v>120</v>
      </c>
      <c r="L68" s="29" t="s">
        <v>4</v>
      </c>
      <c r="M68" s="53" t="s">
        <v>81</v>
      </c>
      <c r="N68" s="30">
        <v>26</v>
      </c>
      <c r="O68" s="24">
        <f t="shared" si="2"/>
        <v>3120</v>
      </c>
      <c r="P68" s="61">
        <f>SUM(O56:O68)</f>
        <v>24730</v>
      </c>
      <c r="S68" s="23">
        <f t="shared" si="3"/>
        <v>60</v>
      </c>
      <c r="T68" s="29" t="s">
        <v>4</v>
      </c>
      <c r="U68" s="53" t="s">
        <v>81</v>
      </c>
      <c r="V68" s="30">
        <v>26</v>
      </c>
      <c r="W68" s="25">
        <f t="shared" si="4"/>
        <v>1560</v>
      </c>
      <c r="Z68" s="23">
        <f t="shared" si="5"/>
        <v>60</v>
      </c>
      <c r="AA68" s="29" t="s">
        <v>4</v>
      </c>
      <c r="AB68" s="53" t="s">
        <v>81</v>
      </c>
      <c r="AC68" s="30">
        <v>26</v>
      </c>
      <c r="AD68" s="26">
        <f t="shared" si="6"/>
        <v>1560</v>
      </c>
    </row>
    <row r="69" spans="1:31">
      <c r="A69" s="52">
        <v>250</v>
      </c>
      <c r="B69" s="29" t="s">
        <v>4</v>
      </c>
      <c r="C69" s="53" t="s">
        <v>82</v>
      </c>
      <c r="D69" s="30">
        <f t="shared" si="0"/>
        <v>25</v>
      </c>
      <c r="E69" s="31">
        <v>6250</v>
      </c>
      <c r="J69" s="60">
        <v>6</v>
      </c>
      <c r="K69" s="23">
        <f t="shared" si="1"/>
        <v>125</v>
      </c>
      <c r="L69" s="29" t="s">
        <v>4</v>
      </c>
      <c r="M69" s="53" t="s">
        <v>82</v>
      </c>
      <c r="N69" s="30">
        <v>25</v>
      </c>
      <c r="O69" s="24">
        <f t="shared" si="2"/>
        <v>3125</v>
      </c>
      <c r="S69" s="23">
        <v>62</v>
      </c>
      <c r="T69" s="29" t="s">
        <v>4</v>
      </c>
      <c r="U69" s="53" t="s">
        <v>82</v>
      </c>
      <c r="V69" s="30">
        <v>25</v>
      </c>
      <c r="W69" s="25">
        <f t="shared" si="4"/>
        <v>1550</v>
      </c>
      <c r="Z69" s="23">
        <v>63</v>
      </c>
      <c r="AA69" s="29" t="s">
        <v>4</v>
      </c>
      <c r="AB69" s="53" t="s">
        <v>82</v>
      </c>
      <c r="AC69" s="30">
        <v>25</v>
      </c>
      <c r="AD69" s="26">
        <f t="shared" si="6"/>
        <v>1575</v>
      </c>
    </row>
    <row r="70" spans="1:31">
      <c r="A70" s="52">
        <v>120</v>
      </c>
      <c r="B70" s="29" t="s">
        <v>4</v>
      </c>
      <c r="C70" s="53" t="s">
        <v>83</v>
      </c>
      <c r="D70" s="30">
        <f t="shared" si="0"/>
        <v>25</v>
      </c>
      <c r="E70" s="31">
        <v>3000</v>
      </c>
      <c r="K70" s="23">
        <f t="shared" si="1"/>
        <v>60</v>
      </c>
      <c r="L70" s="29" t="s">
        <v>4</v>
      </c>
      <c r="M70" s="53" t="s">
        <v>83</v>
      </c>
      <c r="N70" s="30">
        <v>25</v>
      </c>
      <c r="O70" s="24">
        <f t="shared" si="2"/>
        <v>1500</v>
      </c>
      <c r="P70" s="27"/>
      <c r="S70" s="23">
        <f t="shared" si="3"/>
        <v>30</v>
      </c>
      <c r="T70" s="29" t="s">
        <v>4</v>
      </c>
      <c r="U70" s="53" t="s">
        <v>83</v>
      </c>
      <c r="V70" s="30">
        <v>25</v>
      </c>
      <c r="W70" s="25">
        <f t="shared" si="4"/>
        <v>750</v>
      </c>
      <c r="Z70" s="23">
        <f t="shared" si="5"/>
        <v>30</v>
      </c>
      <c r="AA70" s="29" t="s">
        <v>4</v>
      </c>
      <c r="AB70" s="53" t="s">
        <v>83</v>
      </c>
      <c r="AC70" s="30">
        <v>25</v>
      </c>
      <c r="AD70" s="26">
        <f t="shared" si="6"/>
        <v>750</v>
      </c>
    </row>
    <row r="71" spans="1:31">
      <c r="A71" s="52">
        <v>200</v>
      </c>
      <c r="B71" s="29" t="s">
        <v>4</v>
      </c>
      <c r="C71" s="53" t="s">
        <v>84</v>
      </c>
      <c r="D71" s="30">
        <f t="shared" si="0"/>
        <v>22.45</v>
      </c>
      <c r="E71" s="31">
        <v>4490</v>
      </c>
      <c r="K71" s="23">
        <f t="shared" si="1"/>
        <v>100</v>
      </c>
      <c r="L71" s="29" t="s">
        <v>4</v>
      </c>
      <c r="M71" s="53" t="s">
        <v>84</v>
      </c>
      <c r="N71" s="30">
        <v>22.45</v>
      </c>
      <c r="O71" s="24">
        <f t="shared" si="2"/>
        <v>2245</v>
      </c>
      <c r="S71" s="23">
        <f t="shared" si="3"/>
        <v>50</v>
      </c>
      <c r="T71" s="29" t="s">
        <v>4</v>
      </c>
      <c r="U71" s="53" t="s">
        <v>84</v>
      </c>
      <c r="V71" s="30">
        <v>22.45</v>
      </c>
      <c r="W71" s="25">
        <f t="shared" si="4"/>
        <v>1122.5</v>
      </c>
      <c r="Z71" s="23">
        <f t="shared" si="5"/>
        <v>50</v>
      </c>
      <c r="AA71" s="29" t="s">
        <v>4</v>
      </c>
      <c r="AB71" s="53" t="s">
        <v>84</v>
      </c>
      <c r="AC71" s="30">
        <v>22.45</v>
      </c>
      <c r="AD71" s="26">
        <f t="shared" si="6"/>
        <v>1122.5</v>
      </c>
    </row>
    <row r="72" spans="1:31">
      <c r="A72" s="52">
        <v>500</v>
      </c>
      <c r="B72" s="29" t="s">
        <v>102</v>
      </c>
      <c r="C72" s="53" t="s">
        <v>85</v>
      </c>
      <c r="D72" s="30">
        <f t="shared" si="0"/>
        <v>6</v>
      </c>
      <c r="E72" s="31">
        <v>3000</v>
      </c>
      <c r="K72" s="23">
        <f t="shared" si="1"/>
        <v>250</v>
      </c>
      <c r="L72" s="29" t="s">
        <v>102</v>
      </c>
      <c r="M72" s="53" t="s">
        <v>85</v>
      </c>
      <c r="N72" s="30">
        <v>6</v>
      </c>
      <c r="O72" s="24">
        <f t="shared" si="2"/>
        <v>1500</v>
      </c>
      <c r="S72" s="23">
        <f t="shared" si="3"/>
        <v>125</v>
      </c>
      <c r="T72" s="29" t="s">
        <v>102</v>
      </c>
      <c r="U72" s="53" t="s">
        <v>85</v>
      </c>
      <c r="V72" s="30">
        <v>6</v>
      </c>
      <c r="W72" s="25">
        <f t="shared" si="4"/>
        <v>750</v>
      </c>
      <c r="Z72" s="23">
        <f t="shared" si="5"/>
        <v>125</v>
      </c>
      <c r="AA72" s="29" t="s">
        <v>102</v>
      </c>
      <c r="AB72" s="53" t="s">
        <v>85</v>
      </c>
      <c r="AC72" s="30">
        <v>6</v>
      </c>
      <c r="AD72" s="26">
        <f t="shared" si="6"/>
        <v>750</v>
      </c>
    </row>
    <row r="73" spans="1:31">
      <c r="A73" s="52">
        <v>500</v>
      </c>
      <c r="B73" s="29" t="s">
        <v>102</v>
      </c>
      <c r="C73" s="53" t="s">
        <v>86</v>
      </c>
      <c r="D73" s="30">
        <f t="shared" ref="D73:D88" si="7">E73/A73</f>
        <v>5</v>
      </c>
      <c r="E73" s="31">
        <v>2500</v>
      </c>
      <c r="K73" s="23">
        <f t="shared" ref="K73:K88" si="8">A73/2</f>
        <v>250</v>
      </c>
      <c r="L73" s="29" t="s">
        <v>102</v>
      </c>
      <c r="M73" s="53" t="s">
        <v>86</v>
      </c>
      <c r="N73" s="30">
        <v>5</v>
      </c>
      <c r="O73" s="24">
        <f t="shared" ref="O73:O88" si="9">K73*N73</f>
        <v>1250</v>
      </c>
      <c r="S73" s="23">
        <f t="shared" ref="S73:S88" si="10">K73/2</f>
        <v>125</v>
      </c>
      <c r="T73" s="29" t="s">
        <v>102</v>
      </c>
      <c r="U73" s="53" t="s">
        <v>86</v>
      </c>
      <c r="V73" s="30">
        <v>5</v>
      </c>
      <c r="W73" s="25">
        <f t="shared" ref="W73:W88" si="11">V73*S73</f>
        <v>625</v>
      </c>
      <c r="Z73" s="23">
        <f t="shared" ref="Z73:Z88" si="12">K73/2</f>
        <v>125</v>
      </c>
      <c r="AA73" s="29" t="s">
        <v>102</v>
      </c>
      <c r="AB73" s="53" t="s">
        <v>86</v>
      </c>
      <c r="AC73" s="30">
        <v>5</v>
      </c>
      <c r="AD73" s="26">
        <f t="shared" ref="AD73:AD88" si="13">AC73*Z73</f>
        <v>625</v>
      </c>
    </row>
    <row r="74" spans="1:31">
      <c r="A74" s="52">
        <v>500</v>
      </c>
      <c r="B74" s="29" t="s">
        <v>102</v>
      </c>
      <c r="C74" s="53" t="s">
        <v>87</v>
      </c>
      <c r="D74" s="30">
        <f t="shared" si="7"/>
        <v>5</v>
      </c>
      <c r="E74" s="31">
        <v>2500</v>
      </c>
      <c r="K74" s="23">
        <f t="shared" si="8"/>
        <v>250</v>
      </c>
      <c r="L74" s="29" t="s">
        <v>102</v>
      </c>
      <c r="M74" s="53" t="s">
        <v>87</v>
      </c>
      <c r="N74" s="30">
        <v>5</v>
      </c>
      <c r="O74" s="24">
        <f t="shared" si="9"/>
        <v>1250</v>
      </c>
      <c r="S74" s="23">
        <f t="shared" si="10"/>
        <v>125</v>
      </c>
      <c r="T74" s="29" t="s">
        <v>102</v>
      </c>
      <c r="U74" s="53" t="s">
        <v>87</v>
      </c>
      <c r="V74" s="30">
        <v>5</v>
      </c>
      <c r="W74" s="25">
        <f t="shared" si="11"/>
        <v>625</v>
      </c>
      <c r="Z74" s="23">
        <f t="shared" si="12"/>
        <v>125</v>
      </c>
      <c r="AA74" s="29" t="s">
        <v>102</v>
      </c>
      <c r="AB74" s="53" t="s">
        <v>87</v>
      </c>
      <c r="AC74" s="30">
        <v>5</v>
      </c>
      <c r="AD74" s="26">
        <f t="shared" si="13"/>
        <v>625</v>
      </c>
    </row>
    <row r="75" spans="1:31">
      <c r="A75" s="52">
        <v>500</v>
      </c>
      <c r="B75" s="29" t="s">
        <v>4</v>
      </c>
      <c r="C75" s="53" t="s">
        <v>88</v>
      </c>
      <c r="D75" s="30">
        <f t="shared" si="7"/>
        <v>5</v>
      </c>
      <c r="E75" s="31">
        <v>2500</v>
      </c>
      <c r="K75" s="23">
        <f t="shared" si="8"/>
        <v>250</v>
      </c>
      <c r="L75" s="29" t="s">
        <v>4</v>
      </c>
      <c r="M75" s="53" t="s">
        <v>88</v>
      </c>
      <c r="N75" s="30">
        <v>5</v>
      </c>
      <c r="O75" s="24">
        <f t="shared" si="9"/>
        <v>1250</v>
      </c>
      <c r="S75" s="23">
        <f t="shared" si="10"/>
        <v>125</v>
      </c>
      <c r="T75" s="29" t="s">
        <v>4</v>
      </c>
      <c r="U75" s="53" t="s">
        <v>88</v>
      </c>
      <c r="V75" s="30">
        <v>5</v>
      </c>
      <c r="W75" s="25">
        <f t="shared" si="11"/>
        <v>625</v>
      </c>
      <c r="Z75" s="23">
        <f t="shared" si="12"/>
        <v>125</v>
      </c>
      <c r="AA75" s="29" t="s">
        <v>4</v>
      </c>
      <c r="AB75" s="53" t="s">
        <v>88</v>
      </c>
      <c r="AC75" s="30">
        <v>5</v>
      </c>
      <c r="AD75" s="26">
        <f t="shared" si="13"/>
        <v>625</v>
      </c>
    </row>
    <row r="76" spans="1:31">
      <c r="A76" s="52">
        <v>500</v>
      </c>
      <c r="B76" s="29" t="s">
        <v>4</v>
      </c>
      <c r="C76" s="53" t="s">
        <v>89</v>
      </c>
      <c r="D76" s="30">
        <f t="shared" si="7"/>
        <v>3</v>
      </c>
      <c r="E76" s="31">
        <v>1500</v>
      </c>
      <c r="K76" s="23">
        <f t="shared" si="8"/>
        <v>250</v>
      </c>
      <c r="L76" s="29" t="s">
        <v>4</v>
      </c>
      <c r="M76" s="53" t="s">
        <v>89</v>
      </c>
      <c r="N76" s="30">
        <v>3</v>
      </c>
      <c r="O76" s="24">
        <f t="shared" si="9"/>
        <v>750</v>
      </c>
      <c r="S76" s="23">
        <f t="shared" si="10"/>
        <v>125</v>
      </c>
      <c r="T76" s="29" t="s">
        <v>4</v>
      </c>
      <c r="U76" s="53" t="s">
        <v>89</v>
      </c>
      <c r="V76" s="30">
        <v>3</v>
      </c>
      <c r="W76" s="25">
        <f t="shared" si="11"/>
        <v>375</v>
      </c>
      <c r="Z76" s="23">
        <f t="shared" si="12"/>
        <v>125</v>
      </c>
      <c r="AA76" s="29" t="s">
        <v>4</v>
      </c>
      <c r="AB76" s="53" t="s">
        <v>89</v>
      </c>
      <c r="AC76" s="30">
        <v>3</v>
      </c>
      <c r="AD76" s="26">
        <f t="shared" si="13"/>
        <v>375</v>
      </c>
    </row>
    <row r="77" spans="1:31">
      <c r="A77" s="52">
        <v>500</v>
      </c>
      <c r="B77" s="29" t="s">
        <v>4</v>
      </c>
      <c r="C77" s="53" t="s">
        <v>90</v>
      </c>
      <c r="D77" s="30">
        <f t="shared" si="7"/>
        <v>3</v>
      </c>
      <c r="E77" s="31">
        <v>1500</v>
      </c>
      <c r="K77" s="23">
        <f t="shared" si="8"/>
        <v>250</v>
      </c>
      <c r="L77" s="29" t="s">
        <v>4</v>
      </c>
      <c r="M77" s="53" t="s">
        <v>90</v>
      </c>
      <c r="N77" s="30">
        <v>3</v>
      </c>
      <c r="O77" s="24">
        <f t="shared" si="9"/>
        <v>750</v>
      </c>
      <c r="P77" s="27"/>
      <c r="S77" s="23">
        <f t="shared" si="10"/>
        <v>125</v>
      </c>
      <c r="T77" s="29" t="s">
        <v>4</v>
      </c>
      <c r="U77" s="53" t="s">
        <v>90</v>
      </c>
      <c r="V77" s="30">
        <v>3</v>
      </c>
      <c r="W77" s="25">
        <f t="shared" si="11"/>
        <v>375</v>
      </c>
      <c r="Z77" s="23">
        <f t="shared" si="12"/>
        <v>125</v>
      </c>
      <c r="AA77" s="29" t="s">
        <v>4</v>
      </c>
      <c r="AB77" s="53" t="s">
        <v>90</v>
      </c>
      <c r="AC77" s="30">
        <v>3</v>
      </c>
      <c r="AD77" s="26">
        <f t="shared" si="13"/>
        <v>375</v>
      </c>
    </row>
    <row r="78" spans="1:31">
      <c r="A78" s="52">
        <v>500</v>
      </c>
      <c r="B78" s="29" t="s">
        <v>102</v>
      </c>
      <c r="C78" s="53" t="s">
        <v>91</v>
      </c>
      <c r="D78" s="30">
        <f t="shared" si="7"/>
        <v>9</v>
      </c>
      <c r="E78" s="31">
        <v>4500</v>
      </c>
      <c r="K78" s="23">
        <f t="shared" si="8"/>
        <v>250</v>
      </c>
      <c r="L78" s="29" t="s">
        <v>102</v>
      </c>
      <c r="M78" s="53" t="s">
        <v>91</v>
      </c>
      <c r="N78" s="30">
        <v>9</v>
      </c>
      <c r="O78" s="24">
        <f t="shared" si="9"/>
        <v>2250</v>
      </c>
      <c r="S78" s="23">
        <f t="shared" si="10"/>
        <v>125</v>
      </c>
      <c r="T78" s="29" t="s">
        <v>102</v>
      </c>
      <c r="U78" s="53" t="s">
        <v>91</v>
      </c>
      <c r="V78" s="30">
        <v>9</v>
      </c>
      <c r="W78" s="25">
        <f t="shared" si="11"/>
        <v>1125</v>
      </c>
      <c r="Z78" s="23">
        <f t="shared" si="12"/>
        <v>125</v>
      </c>
      <c r="AA78" s="29" t="s">
        <v>102</v>
      </c>
      <c r="AB78" s="53" t="s">
        <v>91</v>
      </c>
      <c r="AC78" s="30">
        <v>9</v>
      </c>
      <c r="AD78" s="26">
        <f t="shared" si="13"/>
        <v>1125</v>
      </c>
    </row>
    <row r="79" spans="1:31">
      <c r="A79" s="52">
        <v>500</v>
      </c>
      <c r="B79" s="29" t="s">
        <v>102</v>
      </c>
      <c r="C79" s="53" t="s">
        <v>92</v>
      </c>
      <c r="D79" s="30">
        <f t="shared" si="7"/>
        <v>10</v>
      </c>
      <c r="E79" s="31">
        <v>5000</v>
      </c>
      <c r="K79" s="23">
        <f t="shared" si="8"/>
        <v>250</v>
      </c>
      <c r="L79" s="29" t="s">
        <v>102</v>
      </c>
      <c r="M79" s="53" t="s">
        <v>92</v>
      </c>
      <c r="N79" s="30">
        <v>10</v>
      </c>
      <c r="O79" s="24">
        <f t="shared" si="9"/>
        <v>2500</v>
      </c>
      <c r="S79" s="23">
        <f t="shared" si="10"/>
        <v>125</v>
      </c>
      <c r="T79" s="29" t="s">
        <v>102</v>
      </c>
      <c r="U79" s="53" t="s">
        <v>92</v>
      </c>
      <c r="V79" s="30">
        <v>10</v>
      </c>
      <c r="W79" s="25">
        <f t="shared" si="11"/>
        <v>1250</v>
      </c>
      <c r="X79" s="28"/>
      <c r="Z79" s="23">
        <f t="shared" si="12"/>
        <v>125</v>
      </c>
      <c r="AA79" s="29" t="s">
        <v>102</v>
      </c>
      <c r="AB79" s="53" t="s">
        <v>92</v>
      </c>
      <c r="AC79" s="30">
        <v>10</v>
      </c>
      <c r="AD79" s="26">
        <f t="shared" si="13"/>
        <v>1250</v>
      </c>
      <c r="AE79" s="28"/>
    </row>
    <row r="80" spans="1:31">
      <c r="A80" s="52">
        <v>200</v>
      </c>
      <c r="B80" s="29" t="s">
        <v>4</v>
      </c>
      <c r="C80" s="56" t="s">
        <v>93</v>
      </c>
      <c r="D80" s="30">
        <f t="shared" si="7"/>
        <v>30</v>
      </c>
      <c r="E80" s="31">
        <v>6000</v>
      </c>
      <c r="K80" s="23">
        <f t="shared" si="8"/>
        <v>100</v>
      </c>
      <c r="L80" s="29" t="s">
        <v>4</v>
      </c>
      <c r="M80" s="56" t="s">
        <v>93</v>
      </c>
      <c r="N80" s="30">
        <v>30</v>
      </c>
      <c r="O80" s="24">
        <f t="shared" si="9"/>
        <v>3000</v>
      </c>
      <c r="S80" s="23">
        <f t="shared" si="10"/>
        <v>50</v>
      </c>
      <c r="T80" s="29" t="s">
        <v>4</v>
      </c>
      <c r="U80" s="56" t="s">
        <v>93</v>
      </c>
      <c r="V80" s="30">
        <v>30</v>
      </c>
      <c r="W80" s="25">
        <f t="shared" si="11"/>
        <v>1500</v>
      </c>
      <c r="Z80" s="23">
        <f t="shared" si="12"/>
        <v>50</v>
      </c>
      <c r="AA80" s="29" t="s">
        <v>4</v>
      </c>
      <c r="AB80" s="56" t="s">
        <v>93</v>
      </c>
      <c r="AC80" s="30">
        <v>30</v>
      </c>
      <c r="AD80" s="26">
        <f t="shared" si="13"/>
        <v>1500</v>
      </c>
    </row>
    <row r="81" spans="1:31">
      <c r="A81" s="52">
        <v>120</v>
      </c>
      <c r="B81" s="29" t="s">
        <v>4</v>
      </c>
      <c r="C81" s="56" t="s">
        <v>94</v>
      </c>
      <c r="D81" s="30">
        <f t="shared" si="7"/>
        <v>31.1</v>
      </c>
      <c r="E81" s="31">
        <v>3732</v>
      </c>
      <c r="K81" s="23">
        <f t="shared" si="8"/>
        <v>60</v>
      </c>
      <c r="L81" s="29" t="s">
        <v>4</v>
      </c>
      <c r="M81" s="56" t="s">
        <v>94</v>
      </c>
      <c r="N81" s="30">
        <v>31.1</v>
      </c>
      <c r="O81" s="24">
        <f t="shared" si="9"/>
        <v>1866</v>
      </c>
      <c r="P81" s="61">
        <f>SUM(O69:O81)</f>
        <v>23236</v>
      </c>
      <c r="S81" s="23">
        <f t="shared" si="10"/>
        <v>30</v>
      </c>
      <c r="T81" s="29" t="s">
        <v>4</v>
      </c>
      <c r="U81" s="56" t="s">
        <v>94</v>
      </c>
      <c r="V81" s="30">
        <v>31.1</v>
      </c>
      <c r="W81" s="25">
        <f t="shared" si="11"/>
        <v>933</v>
      </c>
      <c r="Z81" s="23">
        <f t="shared" si="12"/>
        <v>30</v>
      </c>
      <c r="AA81" s="29" t="s">
        <v>4</v>
      </c>
      <c r="AB81" s="56" t="s">
        <v>94</v>
      </c>
      <c r="AC81" s="30">
        <v>31.1</v>
      </c>
      <c r="AD81" s="26">
        <f t="shared" si="13"/>
        <v>933</v>
      </c>
    </row>
    <row r="82" spans="1:31">
      <c r="A82" s="52">
        <v>300</v>
      </c>
      <c r="B82" s="29" t="s">
        <v>4</v>
      </c>
      <c r="C82" s="56" t="s">
        <v>95</v>
      </c>
      <c r="D82" s="30">
        <f t="shared" si="7"/>
        <v>15</v>
      </c>
      <c r="E82" s="31">
        <v>4500</v>
      </c>
      <c r="J82" s="60">
        <v>7</v>
      </c>
      <c r="K82" s="23">
        <f t="shared" si="8"/>
        <v>150</v>
      </c>
      <c r="L82" s="29" t="s">
        <v>4</v>
      </c>
      <c r="M82" s="56" t="s">
        <v>95</v>
      </c>
      <c r="N82" s="30">
        <v>15</v>
      </c>
      <c r="O82" s="24">
        <f t="shared" si="9"/>
        <v>2250</v>
      </c>
      <c r="S82" s="23">
        <f t="shared" si="10"/>
        <v>75</v>
      </c>
      <c r="T82" s="29" t="s">
        <v>4</v>
      </c>
      <c r="U82" s="56" t="s">
        <v>95</v>
      </c>
      <c r="V82" s="30">
        <v>15</v>
      </c>
      <c r="W82" s="25">
        <f t="shared" si="11"/>
        <v>1125</v>
      </c>
      <c r="Z82" s="23">
        <f t="shared" si="12"/>
        <v>75</v>
      </c>
      <c r="AA82" s="29" t="s">
        <v>4</v>
      </c>
      <c r="AB82" s="56" t="s">
        <v>95</v>
      </c>
      <c r="AC82" s="30">
        <v>15</v>
      </c>
      <c r="AD82" s="26">
        <f t="shared" si="13"/>
        <v>1125</v>
      </c>
      <c r="AE82" s="63">
        <f>SUM(AD58:AD82)</f>
        <v>24121.5</v>
      </c>
    </row>
    <row r="83" spans="1:31">
      <c r="A83" s="52">
        <v>100</v>
      </c>
      <c r="B83" s="29" t="s">
        <v>4</v>
      </c>
      <c r="C83" s="56" t="s">
        <v>96</v>
      </c>
      <c r="D83" s="30">
        <f t="shared" si="7"/>
        <v>37</v>
      </c>
      <c r="E83" s="31">
        <v>3700</v>
      </c>
      <c r="K83" s="23">
        <f t="shared" si="8"/>
        <v>50</v>
      </c>
      <c r="L83" s="29" t="s">
        <v>4</v>
      </c>
      <c r="M83" s="56" t="s">
        <v>96</v>
      </c>
      <c r="N83" s="30">
        <v>37</v>
      </c>
      <c r="O83" s="24">
        <f t="shared" si="9"/>
        <v>1850</v>
      </c>
      <c r="P83" s="27"/>
      <c r="S83" s="23">
        <f t="shared" si="10"/>
        <v>25</v>
      </c>
      <c r="T83" s="29" t="s">
        <v>4</v>
      </c>
      <c r="U83" s="56" t="s">
        <v>96</v>
      </c>
      <c r="V83" s="30">
        <v>37</v>
      </c>
      <c r="W83" s="25">
        <f t="shared" si="11"/>
        <v>925</v>
      </c>
      <c r="X83" s="63">
        <f>SUM(W58:W83)</f>
        <v>24994.5</v>
      </c>
      <c r="Y83" s="60">
        <v>4</v>
      </c>
      <c r="Z83" s="23">
        <f t="shared" si="12"/>
        <v>25</v>
      </c>
      <c r="AA83" s="29" t="s">
        <v>4</v>
      </c>
      <c r="AB83" s="56" t="s">
        <v>96</v>
      </c>
      <c r="AC83" s="30">
        <v>37</v>
      </c>
      <c r="AD83" s="26">
        <f t="shared" si="13"/>
        <v>925</v>
      </c>
    </row>
    <row r="84" spans="1:31">
      <c r="A84" s="52">
        <v>100</v>
      </c>
      <c r="B84" s="29" t="s">
        <v>4</v>
      </c>
      <c r="C84" s="56" t="s">
        <v>97</v>
      </c>
      <c r="D84" s="30">
        <f t="shared" si="7"/>
        <v>37</v>
      </c>
      <c r="E84" s="31">
        <v>3700</v>
      </c>
      <c r="K84" s="23">
        <f t="shared" si="8"/>
        <v>50</v>
      </c>
      <c r="L84" s="29" t="s">
        <v>4</v>
      </c>
      <c r="M84" s="56" t="s">
        <v>97</v>
      </c>
      <c r="N84" s="30">
        <v>37</v>
      </c>
      <c r="O84" s="24">
        <f t="shared" si="9"/>
        <v>1850</v>
      </c>
      <c r="R84" s="60">
        <v>4</v>
      </c>
      <c r="S84" s="23">
        <f t="shared" si="10"/>
        <v>25</v>
      </c>
      <c r="T84" s="29" t="s">
        <v>4</v>
      </c>
      <c r="U84" s="56" t="s">
        <v>97</v>
      </c>
      <c r="V84" s="30">
        <v>37</v>
      </c>
      <c r="W84" s="25">
        <f t="shared" si="11"/>
        <v>925</v>
      </c>
      <c r="Z84" s="23">
        <f t="shared" si="12"/>
        <v>25</v>
      </c>
      <c r="AA84" s="29" t="s">
        <v>4</v>
      </c>
      <c r="AB84" s="56" t="s">
        <v>97</v>
      </c>
      <c r="AC84" s="30">
        <v>37</v>
      </c>
      <c r="AD84" s="26">
        <f t="shared" si="13"/>
        <v>925</v>
      </c>
    </row>
    <row r="85" spans="1:31">
      <c r="A85" s="52">
        <v>30</v>
      </c>
      <c r="B85" s="29" t="s">
        <v>4</v>
      </c>
      <c r="C85" s="56" t="s">
        <v>98</v>
      </c>
      <c r="D85" s="30">
        <f t="shared" si="7"/>
        <v>202.5</v>
      </c>
      <c r="E85" s="31">
        <v>6075</v>
      </c>
      <c r="K85" s="23">
        <f t="shared" si="8"/>
        <v>15</v>
      </c>
      <c r="L85" s="29" t="s">
        <v>4</v>
      </c>
      <c r="M85" s="56" t="s">
        <v>98</v>
      </c>
      <c r="N85" s="30">
        <v>202.5</v>
      </c>
      <c r="O85" s="24">
        <f t="shared" si="9"/>
        <v>3037.5</v>
      </c>
      <c r="S85" s="23">
        <v>7</v>
      </c>
      <c r="T85" s="29" t="s">
        <v>4</v>
      </c>
      <c r="U85" s="56" t="s">
        <v>98</v>
      </c>
      <c r="V85" s="30">
        <v>202.5</v>
      </c>
      <c r="W85" s="25">
        <f t="shared" si="11"/>
        <v>1417.5</v>
      </c>
      <c r="Z85" s="23">
        <v>8</v>
      </c>
      <c r="AA85" s="29" t="s">
        <v>4</v>
      </c>
      <c r="AB85" s="56" t="s">
        <v>98</v>
      </c>
      <c r="AC85" s="30">
        <v>202.5</v>
      </c>
      <c r="AD85" s="26">
        <f t="shared" si="13"/>
        <v>1620</v>
      </c>
    </row>
    <row r="86" spans="1:31">
      <c r="A86" s="52">
        <v>150</v>
      </c>
      <c r="B86" s="29" t="s">
        <v>4</v>
      </c>
      <c r="C86" s="56" t="s">
        <v>99</v>
      </c>
      <c r="D86" s="30">
        <f t="shared" si="7"/>
        <v>42</v>
      </c>
      <c r="E86" s="31">
        <v>6300</v>
      </c>
      <c r="K86" s="23">
        <f t="shared" si="8"/>
        <v>75</v>
      </c>
      <c r="L86" s="29" t="s">
        <v>4</v>
      </c>
      <c r="M86" s="56" t="s">
        <v>99</v>
      </c>
      <c r="N86" s="30">
        <v>42</v>
      </c>
      <c r="O86" s="24">
        <f t="shared" si="9"/>
        <v>3150</v>
      </c>
      <c r="P86" s="27"/>
      <c r="S86" s="23">
        <v>37</v>
      </c>
      <c r="T86" s="29" t="s">
        <v>4</v>
      </c>
      <c r="U86" s="56" t="s">
        <v>99</v>
      </c>
      <c r="V86" s="30">
        <v>42</v>
      </c>
      <c r="W86" s="25">
        <f t="shared" si="11"/>
        <v>1554</v>
      </c>
      <c r="X86" s="27"/>
      <c r="Z86" s="23">
        <v>38</v>
      </c>
      <c r="AA86" s="29" t="s">
        <v>4</v>
      </c>
      <c r="AB86" s="56" t="s">
        <v>99</v>
      </c>
      <c r="AC86" s="30">
        <v>42</v>
      </c>
      <c r="AD86" s="26">
        <f t="shared" si="13"/>
        <v>1596</v>
      </c>
      <c r="AE86" s="27"/>
    </row>
    <row r="87" spans="1:31">
      <c r="A87" s="52">
        <v>740</v>
      </c>
      <c r="B87" s="23" t="s">
        <v>4</v>
      </c>
      <c r="C87" s="56" t="s">
        <v>100</v>
      </c>
      <c r="D87" s="30">
        <f t="shared" si="7"/>
        <v>33.5</v>
      </c>
      <c r="E87" s="57">
        <v>24790</v>
      </c>
      <c r="K87" s="23">
        <f t="shared" si="8"/>
        <v>370</v>
      </c>
      <c r="L87" s="23" t="s">
        <v>4</v>
      </c>
      <c r="M87" s="56" t="s">
        <v>100</v>
      </c>
      <c r="N87" s="26">
        <v>33.5</v>
      </c>
      <c r="O87" s="24">
        <f t="shared" si="9"/>
        <v>12395</v>
      </c>
      <c r="P87" s="62">
        <f>SUM(O82:O87)</f>
        <v>24532.5</v>
      </c>
      <c r="S87" s="23">
        <f t="shared" si="10"/>
        <v>185</v>
      </c>
      <c r="T87" s="23" t="s">
        <v>4</v>
      </c>
      <c r="U87" s="56" t="s">
        <v>100</v>
      </c>
      <c r="V87" s="23">
        <v>33.5</v>
      </c>
      <c r="W87" s="25">
        <f t="shared" si="11"/>
        <v>6197.5</v>
      </c>
      <c r="X87" s="27"/>
      <c r="Z87" s="23">
        <f t="shared" si="12"/>
        <v>185</v>
      </c>
      <c r="AA87" s="23" t="s">
        <v>4</v>
      </c>
      <c r="AB87" s="56" t="s">
        <v>100</v>
      </c>
      <c r="AC87" s="23">
        <v>33.5</v>
      </c>
      <c r="AD87" s="26">
        <f t="shared" si="13"/>
        <v>6197.5</v>
      </c>
      <c r="AE87" s="27"/>
    </row>
    <row r="88" spans="1:31">
      <c r="A88" s="52">
        <v>740</v>
      </c>
      <c r="B88" s="23" t="s">
        <v>4</v>
      </c>
      <c r="C88" s="56" t="s">
        <v>101</v>
      </c>
      <c r="D88" s="30">
        <f t="shared" si="7"/>
        <v>33.5</v>
      </c>
      <c r="E88" s="24">
        <v>24790</v>
      </c>
      <c r="J88" s="60">
        <v>8</v>
      </c>
      <c r="K88" s="23">
        <f t="shared" si="8"/>
        <v>370</v>
      </c>
      <c r="L88" s="23" t="s">
        <v>4</v>
      </c>
      <c r="M88" s="56" t="s">
        <v>101</v>
      </c>
      <c r="N88" s="26">
        <v>33.5</v>
      </c>
      <c r="O88" s="24">
        <f t="shared" si="9"/>
        <v>12395</v>
      </c>
      <c r="P88" s="61">
        <f>O88</f>
        <v>12395</v>
      </c>
      <c r="S88" s="23">
        <f t="shared" si="10"/>
        <v>185</v>
      </c>
      <c r="T88" s="23" t="s">
        <v>4</v>
      </c>
      <c r="U88" s="56" t="s">
        <v>101</v>
      </c>
      <c r="V88" s="23">
        <v>33.5</v>
      </c>
      <c r="W88" s="25">
        <f t="shared" si="11"/>
        <v>6197.5</v>
      </c>
      <c r="X88" s="63">
        <f>SUM(W84:W88)</f>
        <v>16291.5</v>
      </c>
      <c r="Z88" s="23">
        <f t="shared" si="12"/>
        <v>185</v>
      </c>
      <c r="AA88" s="23" t="s">
        <v>4</v>
      </c>
      <c r="AB88" s="56" t="s">
        <v>101</v>
      </c>
      <c r="AC88" s="23">
        <v>33.5</v>
      </c>
      <c r="AD88" s="26">
        <f t="shared" si="13"/>
        <v>6197.5</v>
      </c>
      <c r="AE88" s="63">
        <f>SUM(AD83:AD88)</f>
        <v>17461</v>
      </c>
    </row>
    <row r="89" spans="1:31">
      <c r="A89" s="51">
        <f>SUM(A8:A88)</f>
        <v>22026</v>
      </c>
      <c r="E89" s="58">
        <f>SUM(E8:E88)</f>
        <v>364542</v>
      </c>
      <c r="N89" s="59"/>
      <c r="O89" s="64">
        <f>SUM(O8:O88)</f>
        <v>182271</v>
      </c>
      <c r="W89" s="65">
        <f>SUM(W8:W88)</f>
        <v>90851.25</v>
      </c>
      <c r="AD89" s="65">
        <f>SUM(AD8:AD88)</f>
        <v>91419.75</v>
      </c>
    </row>
    <row r="97" spans="14:14">
      <c r="N97" s="64">
        <f>O89+AD89+W89</f>
        <v>364542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AD17"/>
  <sheetViews>
    <sheetView zoomScale="79" workbookViewId="0">
      <selection activeCell="I15" sqref="I15"/>
    </sheetView>
  </sheetViews>
  <sheetFormatPr baseColWidth="10" defaultRowHeight="14.4"/>
  <cols>
    <col min="4" max="4" width="20.88671875" bestFit="1" customWidth="1"/>
    <col min="5" max="5" width="13" customWidth="1"/>
    <col min="11" max="11" width="20.88671875" bestFit="1" customWidth="1"/>
    <col min="19" max="19" width="20.88671875" bestFit="1" customWidth="1"/>
    <col min="27" max="27" width="20.88671875" bestFit="1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>
      <c r="A4" s="1"/>
      <c r="B4" s="1"/>
      <c r="C4" s="1"/>
      <c r="D4" s="1" t="s">
        <v>8</v>
      </c>
      <c r="E4" s="1"/>
      <c r="F4" s="1"/>
      <c r="G4" s="1"/>
      <c r="H4" s="1"/>
      <c r="I4" s="1"/>
      <c r="J4" s="1"/>
      <c r="K4" s="1" t="s">
        <v>9</v>
      </c>
      <c r="L4" s="1"/>
      <c r="M4" s="1"/>
      <c r="N4" s="1"/>
      <c r="O4" s="1"/>
      <c r="P4" s="1"/>
      <c r="Q4" s="1"/>
      <c r="R4" s="1"/>
      <c r="S4" s="1" t="s">
        <v>10</v>
      </c>
      <c r="T4" s="1"/>
      <c r="U4" s="1"/>
      <c r="V4" s="1"/>
      <c r="W4" s="1"/>
      <c r="X4" s="1"/>
      <c r="Y4" s="1"/>
      <c r="Z4" s="1"/>
      <c r="AA4" s="1" t="s">
        <v>11</v>
      </c>
      <c r="AB4" s="1"/>
      <c r="AC4" s="1"/>
      <c r="AD4" s="1"/>
    </row>
    <row r="5" spans="1:30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>
      <c r="A6" s="1"/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1"/>
      <c r="H6" s="1"/>
      <c r="I6" s="2" t="s">
        <v>3</v>
      </c>
      <c r="J6" s="2" t="s">
        <v>4</v>
      </c>
      <c r="K6" s="2" t="s">
        <v>5</v>
      </c>
      <c r="L6" s="2" t="s">
        <v>6</v>
      </c>
      <c r="M6" s="2" t="s">
        <v>7</v>
      </c>
      <c r="N6" s="1"/>
      <c r="O6" s="1"/>
      <c r="P6" s="1"/>
      <c r="Q6" s="2" t="s">
        <v>3</v>
      </c>
      <c r="R6" s="2" t="s">
        <v>4</v>
      </c>
      <c r="S6" s="2" t="s">
        <v>5</v>
      </c>
      <c r="T6" s="2" t="s">
        <v>6</v>
      </c>
      <c r="U6" s="2" t="s">
        <v>7</v>
      </c>
      <c r="V6" s="1"/>
      <c r="W6" s="1"/>
      <c r="X6" s="1"/>
      <c r="Y6" s="2" t="s">
        <v>3</v>
      </c>
      <c r="Z6" s="2" t="s">
        <v>4</v>
      </c>
      <c r="AA6" s="2" t="s">
        <v>5</v>
      </c>
      <c r="AB6" s="2" t="s">
        <v>6</v>
      </c>
      <c r="AC6" s="2" t="s">
        <v>7</v>
      </c>
      <c r="AD6" s="1"/>
    </row>
    <row r="7" spans="1:30" s="69" customFormat="1">
      <c r="A7" s="13"/>
      <c r="B7" s="66">
        <v>1201</v>
      </c>
      <c r="C7" s="33" t="s">
        <v>104</v>
      </c>
      <c r="D7" s="67" t="s">
        <v>103</v>
      </c>
      <c r="E7" s="34">
        <f>F7/B7</f>
        <v>20</v>
      </c>
      <c r="F7" s="68">
        <v>24020</v>
      </c>
      <c r="G7" s="35"/>
      <c r="H7" s="77">
        <v>1</v>
      </c>
      <c r="I7" s="66">
        <v>600</v>
      </c>
      <c r="J7" s="33" t="s">
        <v>104</v>
      </c>
      <c r="K7" s="67" t="s">
        <v>103</v>
      </c>
      <c r="L7" s="34">
        <v>20</v>
      </c>
      <c r="M7" s="37">
        <f>L7*I7</f>
        <v>12000</v>
      </c>
      <c r="N7" s="38"/>
      <c r="O7" s="39"/>
      <c r="P7" s="77">
        <v>1</v>
      </c>
      <c r="Q7" s="36">
        <v>301</v>
      </c>
      <c r="R7" s="33" t="s">
        <v>104</v>
      </c>
      <c r="S7" s="67" t="s">
        <v>103</v>
      </c>
      <c r="T7" s="34">
        <v>20</v>
      </c>
      <c r="U7" s="37">
        <f>T7*Q7</f>
        <v>6020</v>
      </c>
      <c r="V7" s="1"/>
      <c r="W7" s="1"/>
      <c r="X7" s="76">
        <v>1</v>
      </c>
      <c r="Y7" s="36">
        <v>300</v>
      </c>
      <c r="Z7" s="33" t="s">
        <v>104</v>
      </c>
      <c r="AA7" s="67" t="s">
        <v>103</v>
      </c>
      <c r="AB7" s="34">
        <v>20</v>
      </c>
      <c r="AC7" s="37">
        <f>AB7*Y7</f>
        <v>6000</v>
      </c>
      <c r="AD7" s="38"/>
    </row>
    <row r="8" spans="1:30" s="6" customFormat="1">
      <c r="A8" s="13"/>
      <c r="B8" s="1"/>
      <c r="C8" s="1"/>
      <c r="D8" s="3"/>
      <c r="E8" s="1"/>
      <c r="F8" s="78">
        <f>SUM(F7)</f>
        <v>24020</v>
      </c>
      <c r="G8" s="1"/>
      <c r="H8" s="1"/>
      <c r="I8" s="1"/>
      <c r="J8" s="1"/>
      <c r="K8" s="1"/>
      <c r="L8" s="1"/>
      <c r="M8" s="70">
        <f>SUM(M7)</f>
        <v>12000</v>
      </c>
      <c r="N8" s="1"/>
      <c r="O8" s="1"/>
      <c r="P8" s="1"/>
      <c r="Q8" s="1"/>
      <c r="R8" s="1"/>
      <c r="S8" s="1"/>
      <c r="T8" s="1"/>
      <c r="U8" s="70">
        <f>SUM(U7)</f>
        <v>6020</v>
      </c>
      <c r="V8" s="1"/>
      <c r="W8" s="1"/>
      <c r="X8" s="1"/>
      <c r="Y8" s="1"/>
      <c r="Z8" s="1"/>
      <c r="AA8" s="1"/>
      <c r="AB8" s="1"/>
      <c r="AC8" s="70">
        <f>SUM(AC7)</f>
        <v>6000</v>
      </c>
      <c r="AD8" s="1"/>
    </row>
    <row r="9" spans="1:30" s="6" customFormat="1">
      <c r="A9" s="13"/>
      <c r="B9" s="1"/>
      <c r="C9" s="1"/>
      <c r="D9" s="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>
      <c r="A10" s="1"/>
      <c r="B10" s="1"/>
      <c r="C10" s="1"/>
      <c r="D10" s="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>
      <c r="A11" s="1"/>
      <c r="B11" s="1"/>
      <c r="C11" s="1"/>
      <c r="D11" s="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>
      <c r="A12" s="1"/>
      <c r="B12" s="1"/>
      <c r="C12" s="1"/>
      <c r="D12" s="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>
      <c r="A13" s="1"/>
      <c r="B13" s="1"/>
      <c r="C13" s="1"/>
      <c r="D13" s="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>
      <c r="A14" s="1"/>
      <c r="B14" s="1"/>
      <c r="C14" s="1"/>
      <c r="D14" s="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>
      <c r="A15" s="1"/>
      <c r="B15" s="1"/>
      <c r="C15" s="1"/>
      <c r="D15" s="4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>
      <c r="A16" s="1"/>
      <c r="B16" s="1"/>
      <c r="C16" s="1"/>
      <c r="D16" s="5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6:30"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B3:AE24"/>
  <sheetViews>
    <sheetView topLeftCell="A4" zoomScale="65" workbookViewId="0">
      <selection activeCell="D45" sqref="D45:D46"/>
    </sheetView>
  </sheetViews>
  <sheetFormatPr baseColWidth="10" defaultRowHeight="14.4"/>
  <cols>
    <col min="1" max="2" width="11.5546875" style="15"/>
    <col min="3" max="3" width="9.33203125" style="15" bestFit="1" customWidth="1"/>
    <col min="4" max="4" width="50.6640625" style="15" bestFit="1" customWidth="1"/>
    <col min="5" max="5" width="11.5546875" style="15"/>
    <col min="6" max="6" width="13.44140625" style="15" bestFit="1" customWidth="1"/>
    <col min="7" max="11" width="11.5546875" style="15"/>
    <col min="12" max="12" width="49.44140625" style="15" customWidth="1"/>
    <col min="13" max="13" width="11.5546875" style="15"/>
    <col min="14" max="14" width="13.44140625" style="15" bestFit="1" customWidth="1"/>
    <col min="15" max="15" width="12.6640625" style="15" bestFit="1" customWidth="1"/>
    <col min="16" max="19" width="11.5546875" style="15"/>
    <col min="20" max="20" width="53.88671875" style="15" bestFit="1" customWidth="1"/>
    <col min="21" max="21" width="11.5546875" style="15"/>
    <col min="22" max="22" width="12.21875" style="15" bestFit="1" customWidth="1"/>
    <col min="23" max="23" width="12.6640625" style="15" bestFit="1" customWidth="1"/>
    <col min="24" max="27" width="11.5546875" style="15"/>
    <col min="28" max="28" width="53.88671875" style="15" bestFit="1" customWidth="1"/>
    <col min="29" max="29" width="11.5546875" style="15"/>
    <col min="30" max="30" width="12.21875" style="15" bestFit="1" customWidth="1"/>
    <col min="31" max="31" width="12.6640625" style="15" bestFit="1" customWidth="1"/>
    <col min="32" max="16384" width="11.5546875" style="15"/>
  </cols>
  <sheetData>
    <row r="3" spans="2:31">
      <c r="D3" s="15" t="s">
        <v>17</v>
      </c>
      <c r="L3" s="15" t="s">
        <v>18</v>
      </c>
      <c r="T3" s="15" t="s">
        <v>19</v>
      </c>
      <c r="AB3" s="15" t="s">
        <v>20</v>
      </c>
    </row>
    <row r="6" spans="2:31">
      <c r="B6" s="16" t="s">
        <v>3</v>
      </c>
      <c r="C6" s="16" t="s">
        <v>4</v>
      </c>
      <c r="D6" s="16" t="s">
        <v>5</v>
      </c>
      <c r="E6" s="16" t="s">
        <v>6</v>
      </c>
      <c r="F6" s="18" t="s">
        <v>7</v>
      </c>
      <c r="J6" s="16" t="s">
        <v>3</v>
      </c>
      <c r="K6" s="16" t="s">
        <v>4</v>
      </c>
      <c r="L6" s="16" t="s">
        <v>5</v>
      </c>
      <c r="M6" s="16" t="s">
        <v>6</v>
      </c>
      <c r="N6" s="18" t="s">
        <v>7</v>
      </c>
      <c r="R6" s="16" t="s">
        <v>3</v>
      </c>
      <c r="S6" s="16" t="s">
        <v>4</v>
      </c>
      <c r="T6" s="16" t="s">
        <v>5</v>
      </c>
      <c r="U6" s="16" t="s">
        <v>6</v>
      </c>
      <c r="V6" s="18" t="s">
        <v>7</v>
      </c>
      <c r="Z6" s="16" t="s">
        <v>3</v>
      </c>
      <c r="AA6" s="16" t="s">
        <v>4</v>
      </c>
      <c r="AB6" s="16" t="s">
        <v>5</v>
      </c>
      <c r="AC6" s="16" t="s">
        <v>6</v>
      </c>
      <c r="AD6" s="18" t="s">
        <v>7</v>
      </c>
    </row>
    <row r="7" spans="2:31">
      <c r="B7" s="40">
        <v>220</v>
      </c>
      <c r="C7" s="41" t="s">
        <v>104</v>
      </c>
      <c r="D7" s="71" t="s">
        <v>105</v>
      </c>
      <c r="E7" s="42">
        <f>F7/B7</f>
        <v>110</v>
      </c>
      <c r="F7" s="26">
        <v>24200</v>
      </c>
      <c r="G7" s="43"/>
      <c r="H7" s="43"/>
      <c r="I7" s="74">
        <v>1</v>
      </c>
      <c r="J7" s="41">
        <v>110</v>
      </c>
      <c r="K7" s="41" t="s">
        <v>104</v>
      </c>
      <c r="L7" s="41" t="s">
        <v>105</v>
      </c>
      <c r="M7" s="42">
        <v>110</v>
      </c>
      <c r="N7" s="26">
        <f>M7*J7</f>
        <v>12100</v>
      </c>
      <c r="O7" s="43"/>
      <c r="P7" s="43"/>
      <c r="Q7" s="74">
        <v>1</v>
      </c>
      <c r="R7" s="41">
        <v>55</v>
      </c>
      <c r="S7" s="41" t="s">
        <v>104</v>
      </c>
      <c r="T7" s="41" t="s">
        <v>105</v>
      </c>
      <c r="U7" s="42">
        <v>110</v>
      </c>
      <c r="V7" s="26">
        <f>U7*R7</f>
        <v>6050</v>
      </c>
      <c r="W7" s="43"/>
      <c r="X7" s="43"/>
      <c r="Y7" s="74">
        <v>1</v>
      </c>
      <c r="Z7" s="41">
        <v>55</v>
      </c>
      <c r="AA7" s="41" t="s">
        <v>104</v>
      </c>
      <c r="AB7" s="41" t="s">
        <v>105</v>
      </c>
      <c r="AC7" s="42">
        <v>110</v>
      </c>
      <c r="AD7" s="26">
        <f>AC7*Z7</f>
        <v>6050</v>
      </c>
      <c r="AE7" s="43"/>
    </row>
    <row r="8" spans="2:31">
      <c r="B8" s="19"/>
      <c r="C8" s="19"/>
      <c r="D8" s="14"/>
      <c r="E8" s="19"/>
      <c r="F8" s="75">
        <f>SUM(F7)</f>
        <v>24200</v>
      </c>
      <c r="G8" s="19"/>
      <c r="H8" s="19"/>
      <c r="I8" s="14"/>
      <c r="J8" s="19"/>
      <c r="K8" s="19"/>
      <c r="L8" s="19"/>
      <c r="M8" s="19"/>
      <c r="N8" s="72">
        <f>SUM(N7)</f>
        <v>12100</v>
      </c>
      <c r="O8" s="19"/>
      <c r="P8" s="19"/>
      <c r="Q8" s="19"/>
      <c r="R8" s="19"/>
      <c r="S8" s="14"/>
      <c r="T8" s="19"/>
      <c r="U8" s="19"/>
      <c r="V8" s="73">
        <f>SUM(V7)</f>
        <v>6050</v>
      </c>
      <c r="W8" s="19"/>
      <c r="X8" s="14"/>
      <c r="Y8" s="19"/>
      <c r="Z8" s="19"/>
      <c r="AA8" s="19"/>
      <c r="AB8" s="19"/>
      <c r="AC8" s="14"/>
      <c r="AD8" s="73">
        <f>SUM(AD7)</f>
        <v>6050</v>
      </c>
      <c r="AE8" s="19"/>
    </row>
    <row r="9" spans="2:31">
      <c r="B9" s="19"/>
      <c r="C9" s="19"/>
      <c r="D9" s="14"/>
      <c r="E9" s="19"/>
      <c r="F9" s="19"/>
      <c r="G9" s="19"/>
      <c r="H9" s="19"/>
      <c r="I9" s="14"/>
      <c r="J9" s="19"/>
      <c r="K9" s="19"/>
      <c r="L9" s="19"/>
      <c r="M9" s="19"/>
      <c r="N9" s="14"/>
      <c r="O9" s="19"/>
      <c r="P9" s="19"/>
      <c r="Q9" s="19"/>
      <c r="R9" s="19"/>
      <c r="S9" s="14"/>
      <c r="T9" s="19"/>
      <c r="U9" s="19"/>
      <c r="V9" s="19"/>
      <c r="W9" s="19"/>
      <c r="X9" s="14"/>
      <c r="Y9" s="19"/>
      <c r="Z9" s="19"/>
      <c r="AA9" s="19"/>
      <c r="AB9" s="19"/>
      <c r="AC9" s="14"/>
      <c r="AD9" s="19"/>
      <c r="AE9" s="19"/>
    </row>
    <row r="10" spans="2:31">
      <c r="B10" s="19"/>
      <c r="C10" s="19"/>
      <c r="D10" s="14"/>
      <c r="E10" s="19"/>
      <c r="F10" s="19"/>
      <c r="G10" s="19"/>
      <c r="H10" s="19"/>
      <c r="I10" s="14"/>
      <c r="J10" s="19"/>
      <c r="K10" s="19"/>
      <c r="L10" s="19"/>
      <c r="M10" s="19"/>
      <c r="N10" s="14"/>
      <c r="O10" s="19"/>
      <c r="P10" s="19"/>
      <c r="Q10" s="19"/>
      <c r="R10" s="19"/>
      <c r="S10" s="14"/>
      <c r="T10" s="19"/>
      <c r="U10" s="19"/>
      <c r="V10" s="19"/>
      <c r="W10" s="19"/>
      <c r="X10" s="14"/>
      <c r="Y10" s="19"/>
      <c r="Z10" s="19"/>
      <c r="AA10" s="19"/>
      <c r="AB10" s="19"/>
      <c r="AC10" s="14"/>
      <c r="AD10" s="19"/>
      <c r="AE10" s="19"/>
    </row>
    <row r="11" spans="2:31">
      <c r="B11" s="19"/>
      <c r="C11" s="19"/>
      <c r="D11" s="14"/>
      <c r="E11" s="19"/>
      <c r="F11" s="19"/>
      <c r="G11" s="19"/>
      <c r="H11" s="19"/>
      <c r="I11" s="14"/>
      <c r="J11" s="19"/>
      <c r="K11" s="19"/>
      <c r="L11" s="19"/>
      <c r="M11" s="19"/>
      <c r="N11" s="14"/>
      <c r="O11" s="19"/>
      <c r="P11" s="19"/>
      <c r="Q11" s="19"/>
      <c r="R11" s="19"/>
      <c r="S11" s="14"/>
      <c r="T11" s="19"/>
      <c r="U11" s="19"/>
      <c r="V11" s="19"/>
      <c r="W11" s="19"/>
      <c r="X11" s="14"/>
      <c r="Y11" s="19"/>
      <c r="Z11" s="19"/>
      <c r="AA11" s="19"/>
      <c r="AB11" s="19"/>
      <c r="AC11" s="14"/>
      <c r="AD11" s="19"/>
      <c r="AE11" s="19"/>
    </row>
    <row r="12" spans="2:31">
      <c r="B12" s="19"/>
      <c r="C12" s="19"/>
      <c r="D12" s="14"/>
      <c r="E12" s="19"/>
      <c r="F12" s="19"/>
      <c r="G12" s="19"/>
      <c r="H12" s="19"/>
      <c r="I12" s="14"/>
      <c r="J12" s="19"/>
      <c r="K12" s="19"/>
      <c r="L12" s="19"/>
      <c r="M12" s="19"/>
      <c r="N12" s="14"/>
      <c r="O12" s="19"/>
      <c r="P12" s="19"/>
      <c r="Q12" s="19"/>
      <c r="R12" s="19"/>
      <c r="S12" s="14"/>
      <c r="T12" s="19"/>
      <c r="U12" s="19"/>
      <c r="V12" s="19"/>
      <c r="W12" s="19"/>
      <c r="X12" s="14"/>
      <c r="Y12" s="19"/>
      <c r="Z12" s="19"/>
      <c r="AA12" s="19"/>
      <c r="AB12" s="19"/>
      <c r="AC12" s="14"/>
      <c r="AD12" s="19"/>
      <c r="AE12" s="19"/>
    </row>
    <row r="13" spans="2:31">
      <c r="B13" s="19"/>
      <c r="C13" s="19"/>
      <c r="D13" s="14"/>
      <c r="E13" s="19"/>
      <c r="F13" s="19"/>
      <c r="G13" s="19"/>
      <c r="H13" s="19"/>
      <c r="I13" s="14"/>
      <c r="J13" s="19"/>
      <c r="K13" s="19"/>
      <c r="L13" s="19"/>
      <c r="M13" s="19"/>
      <c r="N13" s="14"/>
      <c r="O13" s="19"/>
      <c r="P13" s="19"/>
      <c r="Q13" s="19"/>
      <c r="R13" s="19"/>
      <c r="S13" s="14"/>
      <c r="T13" s="19"/>
      <c r="U13" s="19"/>
      <c r="V13" s="19"/>
      <c r="W13" s="19"/>
      <c r="X13" s="14"/>
      <c r="Y13" s="19"/>
      <c r="Z13" s="19"/>
      <c r="AA13" s="19"/>
      <c r="AB13" s="19"/>
      <c r="AC13" s="14"/>
      <c r="AD13" s="19"/>
      <c r="AE13" s="19"/>
    </row>
    <row r="14" spans="2:31" s="19" customFormat="1">
      <c r="D14" s="14"/>
      <c r="I14" s="14"/>
      <c r="N14" s="14"/>
      <c r="S14" s="14"/>
      <c r="X14" s="14"/>
      <c r="AC14" s="14"/>
    </row>
    <row r="15" spans="2:31" s="19" customFormat="1">
      <c r="D15" s="14"/>
      <c r="I15" s="14"/>
      <c r="N15" s="14"/>
      <c r="S15" s="14"/>
      <c r="X15" s="14"/>
      <c r="AC15" s="14"/>
    </row>
    <row r="16" spans="2:31" s="19" customFormat="1">
      <c r="D16" s="14"/>
      <c r="I16" s="14"/>
      <c r="N16" s="14"/>
      <c r="S16" s="14"/>
      <c r="X16" s="14"/>
      <c r="AC16" s="14"/>
    </row>
    <row r="17" spans="4:29" s="19" customFormat="1">
      <c r="D17" s="14"/>
      <c r="I17" s="14"/>
      <c r="N17" s="14"/>
      <c r="S17" s="14"/>
      <c r="X17" s="14"/>
      <c r="AC17" s="14"/>
    </row>
    <row r="18" spans="4:29" s="19" customFormat="1">
      <c r="D18" s="14"/>
      <c r="I18" s="14"/>
      <c r="N18" s="14"/>
      <c r="S18" s="14"/>
      <c r="X18" s="14"/>
      <c r="AC18" s="14"/>
    </row>
    <row r="19" spans="4:29" s="19" customFormat="1">
      <c r="D19" s="14"/>
    </row>
    <row r="20" spans="4:29" s="19" customFormat="1">
      <c r="D20" s="14"/>
    </row>
    <row r="21" spans="4:29" s="19" customFormat="1">
      <c r="D21" s="14"/>
    </row>
    <row r="22" spans="4:29" s="19" customFormat="1">
      <c r="D22" s="14"/>
    </row>
    <row r="23" spans="4:29" s="19" customFormat="1">
      <c r="D23" s="14"/>
    </row>
    <row r="24" spans="4:29">
      <c r="D24" s="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AD16"/>
  <sheetViews>
    <sheetView topLeftCell="A3" zoomScale="70" workbookViewId="0">
      <selection activeCell="S21" sqref="S21"/>
    </sheetView>
  </sheetViews>
  <sheetFormatPr baseColWidth="10" defaultRowHeight="14.4"/>
  <cols>
    <col min="1" max="4" width="11.5546875" style="15"/>
    <col min="5" max="5" width="52.77734375" style="15" customWidth="1"/>
    <col min="6" max="6" width="11.5546875" style="15"/>
    <col min="7" max="7" width="12.6640625" style="15" bestFit="1" customWidth="1"/>
    <col min="8" max="11" width="11.5546875" style="15"/>
    <col min="12" max="12" width="39.21875" style="15" customWidth="1"/>
    <col min="13" max="13" width="11.5546875" style="15"/>
    <col min="14" max="15" width="13" style="15" bestFit="1" customWidth="1"/>
    <col min="16" max="16" width="11.5546875" style="15"/>
    <col min="17" max="17" width="14.21875" style="15" customWidth="1"/>
    <col min="18" max="18" width="15.44140625" style="15" customWidth="1"/>
    <col min="19" max="19" width="49.77734375" style="15" customWidth="1"/>
    <col min="20" max="20" width="11.5546875" style="15"/>
    <col min="21" max="22" width="13" style="15" bestFit="1" customWidth="1"/>
    <col min="23" max="25" width="11.5546875" style="15"/>
    <col min="26" max="26" width="50.88671875" style="15" bestFit="1" customWidth="1"/>
    <col min="27" max="27" width="11.5546875" style="15"/>
    <col min="28" max="29" width="13" style="15" bestFit="1" customWidth="1"/>
    <col min="30" max="16384" width="11.5546875" style="15"/>
  </cols>
  <sheetData>
    <row r="5" spans="3:30">
      <c r="C5" s="7"/>
      <c r="D5" s="7"/>
      <c r="E5" s="20" t="s">
        <v>12</v>
      </c>
      <c r="F5" s="7"/>
      <c r="G5" s="7"/>
      <c r="L5" s="15" t="s">
        <v>13</v>
      </c>
      <c r="S5" s="15" t="s">
        <v>15</v>
      </c>
      <c r="Z5" s="15" t="s">
        <v>16</v>
      </c>
    </row>
    <row r="6" spans="3:30">
      <c r="C6" s="7"/>
      <c r="D6" s="7"/>
      <c r="E6" s="7"/>
      <c r="F6" s="7"/>
      <c r="G6" s="7"/>
    </row>
    <row r="7" spans="3:30">
      <c r="C7" s="16" t="s">
        <v>3</v>
      </c>
      <c r="D7" s="16" t="s">
        <v>4</v>
      </c>
      <c r="E7" s="16" t="s">
        <v>5</v>
      </c>
      <c r="F7" s="16" t="s">
        <v>6</v>
      </c>
      <c r="G7" s="16" t="s">
        <v>7</v>
      </c>
      <c r="J7" s="16" t="s">
        <v>3</v>
      </c>
      <c r="K7" s="16" t="s">
        <v>4</v>
      </c>
      <c r="L7" s="16" t="s">
        <v>5</v>
      </c>
      <c r="M7" s="16" t="s">
        <v>6</v>
      </c>
      <c r="N7" s="16" t="s">
        <v>7</v>
      </c>
      <c r="Q7" s="21" t="s">
        <v>14</v>
      </c>
      <c r="R7" s="22" t="s">
        <v>4</v>
      </c>
      <c r="S7" s="16" t="s">
        <v>5</v>
      </c>
      <c r="T7" s="16" t="s">
        <v>6</v>
      </c>
      <c r="U7" s="16" t="s">
        <v>7</v>
      </c>
      <c r="X7" s="21" t="s">
        <v>14</v>
      </c>
      <c r="Y7" s="22" t="s">
        <v>4</v>
      </c>
      <c r="Z7" s="16" t="s">
        <v>5</v>
      </c>
      <c r="AA7" s="16" t="s">
        <v>6</v>
      </c>
      <c r="AB7" s="16" t="s">
        <v>7</v>
      </c>
    </row>
    <row r="8" spans="3:30">
      <c r="C8" s="80">
        <v>150</v>
      </c>
      <c r="D8" s="45" t="s">
        <v>104</v>
      </c>
      <c r="E8" s="79" t="s">
        <v>106</v>
      </c>
      <c r="F8" s="26">
        <f>G8/C8</f>
        <v>112.42</v>
      </c>
      <c r="G8" s="46">
        <v>16863</v>
      </c>
      <c r="H8" s="43"/>
      <c r="I8" s="74">
        <v>1</v>
      </c>
      <c r="J8" s="41">
        <v>80</v>
      </c>
      <c r="K8" s="45" t="s">
        <v>104</v>
      </c>
      <c r="L8" s="47" t="s">
        <v>106</v>
      </c>
      <c r="M8" s="26">
        <v>112.42</v>
      </c>
      <c r="N8" s="42">
        <f>M8*J8</f>
        <v>8993.6</v>
      </c>
      <c r="O8" s="43"/>
      <c r="P8" s="74">
        <v>1</v>
      </c>
      <c r="Q8" s="41">
        <v>25</v>
      </c>
      <c r="R8" s="45" t="s">
        <v>104</v>
      </c>
      <c r="S8" s="47" t="s">
        <v>106</v>
      </c>
      <c r="T8" s="26">
        <v>112.42</v>
      </c>
      <c r="U8" s="42">
        <f>T8*Q8</f>
        <v>2810.5</v>
      </c>
      <c r="V8" s="43"/>
      <c r="W8" s="74">
        <v>1</v>
      </c>
      <c r="X8" s="41">
        <v>25</v>
      </c>
      <c r="Y8" s="45" t="s">
        <v>104</v>
      </c>
      <c r="Z8" s="47" t="s">
        <v>106</v>
      </c>
      <c r="AA8" s="26">
        <v>112.42</v>
      </c>
      <c r="AB8" s="42">
        <f t="shared" ref="AB8:AB11" si="0">AA8*X8</f>
        <v>2810.5</v>
      </c>
      <c r="AC8" s="43"/>
      <c r="AD8" s="17"/>
    </row>
    <row r="9" spans="3:30">
      <c r="C9" s="80">
        <v>100</v>
      </c>
      <c r="D9" s="45" t="s">
        <v>104</v>
      </c>
      <c r="E9" s="79" t="s">
        <v>107</v>
      </c>
      <c r="F9" s="26">
        <f t="shared" ref="F9:F11" si="1">G9/C9</f>
        <v>211.96</v>
      </c>
      <c r="G9" s="48">
        <v>21196</v>
      </c>
      <c r="H9" s="43"/>
      <c r="I9" s="43"/>
      <c r="J9" s="41">
        <v>50</v>
      </c>
      <c r="K9" s="45" t="s">
        <v>104</v>
      </c>
      <c r="L9" s="47" t="s">
        <v>107</v>
      </c>
      <c r="M9" s="26">
        <v>211.96</v>
      </c>
      <c r="N9" s="42">
        <f t="shared" ref="N9:N11" si="2">M9*J9</f>
        <v>10598</v>
      </c>
      <c r="O9" s="83">
        <f>SUM(N8:N9)</f>
        <v>19591.599999999999</v>
      </c>
      <c r="P9" s="43"/>
      <c r="Q9" s="41">
        <v>25</v>
      </c>
      <c r="R9" s="45" t="s">
        <v>104</v>
      </c>
      <c r="S9" s="47" t="s">
        <v>107</v>
      </c>
      <c r="T9" s="26">
        <v>211.96</v>
      </c>
      <c r="U9" s="42">
        <f t="shared" ref="U9:U11" si="3">T9*Q9</f>
        <v>5299</v>
      </c>
      <c r="V9" s="43"/>
      <c r="W9" s="43"/>
      <c r="X9" s="41">
        <v>25</v>
      </c>
      <c r="Y9" s="45" t="s">
        <v>104</v>
      </c>
      <c r="Z9" s="47" t="s">
        <v>107</v>
      </c>
      <c r="AA9" s="26">
        <v>211.96</v>
      </c>
      <c r="AB9" s="42">
        <f t="shared" si="0"/>
        <v>5299</v>
      </c>
      <c r="AC9" s="43"/>
      <c r="AD9" s="17"/>
    </row>
    <row r="10" spans="3:30">
      <c r="C10" s="66">
        <v>55</v>
      </c>
      <c r="D10" s="45" t="s">
        <v>104</v>
      </c>
      <c r="E10" s="79" t="s">
        <v>108</v>
      </c>
      <c r="F10" s="26">
        <f t="shared" si="1"/>
        <v>417.99</v>
      </c>
      <c r="G10" s="48">
        <v>22989.45</v>
      </c>
      <c r="H10" s="43"/>
      <c r="I10" s="74">
        <v>2</v>
      </c>
      <c r="J10" s="41">
        <v>25</v>
      </c>
      <c r="K10" s="45" t="s">
        <v>104</v>
      </c>
      <c r="L10" s="47" t="s">
        <v>108</v>
      </c>
      <c r="M10" s="26">
        <v>417.99</v>
      </c>
      <c r="N10" s="42">
        <f t="shared" si="2"/>
        <v>10449.75</v>
      </c>
      <c r="O10" s="44"/>
      <c r="P10" s="43"/>
      <c r="Q10" s="41">
        <v>15</v>
      </c>
      <c r="R10" s="45" t="s">
        <v>104</v>
      </c>
      <c r="S10" s="47" t="s">
        <v>108</v>
      </c>
      <c r="T10" s="26">
        <v>417.99</v>
      </c>
      <c r="U10" s="42">
        <f t="shared" si="3"/>
        <v>6269.85</v>
      </c>
      <c r="V10" s="44"/>
      <c r="W10" s="43"/>
      <c r="X10" s="41">
        <v>15</v>
      </c>
      <c r="Y10" s="45" t="s">
        <v>104</v>
      </c>
      <c r="Z10" s="47" t="s">
        <v>108</v>
      </c>
      <c r="AA10" s="26">
        <v>417.99</v>
      </c>
      <c r="AB10" s="42">
        <f t="shared" si="0"/>
        <v>6269.85</v>
      </c>
      <c r="AC10" s="44"/>
      <c r="AD10" s="17"/>
    </row>
    <row r="11" spans="3:30">
      <c r="C11" s="66">
        <v>95</v>
      </c>
      <c r="D11" s="45" t="s">
        <v>104</v>
      </c>
      <c r="E11" s="79" t="s">
        <v>109</v>
      </c>
      <c r="F11" s="26">
        <f t="shared" si="1"/>
        <v>253.29</v>
      </c>
      <c r="G11" s="49">
        <v>24062.55</v>
      </c>
      <c r="H11" s="43"/>
      <c r="I11" s="43"/>
      <c r="J11" s="41">
        <v>45</v>
      </c>
      <c r="K11" s="41" t="s">
        <v>104</v>
      </c>
      <c r="L11" s="41" t="s">
        <v>109</v>
      </c>
      <c r="M11" s="26">
        <v>253.29</v>
      </c>
      <c r="N11" s="42">
        <f t="shared" si="2"/>
        <v>11398.05</v>
      </c>
      <c r="O11" s="83">
        <f>SUM(N10:N11)</f>
        <v>21847.8</v>
      </c>
      <c r="P11" s="43"/>
      <c r="Q11" s="41">
        <v>25</v>
      </c>
      <c r="R11" s="41" t="s">
        <v>104</v>
      </c>
      <c r="S11" s="41" t="s">
        <v>109</v>
      </c>
      <c r="T11" s="26">
        <v>253.29</v>
      </c>
      <c r="U11" s="42">
        <f t="shared" si="3"/>
        <v>6332.25</v>
      </c>
      <c r="V11" s="83">
        <f>SUM(U8:U11)</f>
        <v>20711.599999999999</v>
      </c>
      <c r="W11" s="43"/>
      <c r="X11" s="84">
        <v>25</v>
      </c>
      <c r="Y11" s="41" t="s">
        <v>104</v>
      </c>
      <c r="Z11" s="41" t="s">
        <v>109</v>
      </c>
      <c r="AA11" s="26">
        <v>253.29</v>
      </c>
      <c r="AB11" s="42">
        <f t="shared" si="0"/>
        <v>6332.25</v>
      </c>
      <c r="AC11" s="83">
        <f>SUM(AB8:AB11)</f>
        <v>20711.599999999999</v>
      </c>
    </row>
    <row r="12" spans="3:30">
      <c r="C12" s="43"/>
      <c r="D12" s="43"/>
      <c r="E12" s="43"/>
      <c r="F12" s="43"/>
      <c r="G12" s="82">
        <f>SUM(G8:G11)</f>
        <v>85111</v>
      </c>
      <c r="H12" s="43"/>
      <c r="I12" s="43"/>
      <c r="J12" s="43"/>
      <c r="K12" s="43"/>
      <c r="L12" s="43"/>
      <c r="M12" s="43"/>
      <c r="N12" s="81">
        <f>SUM(N8:N11)</f>
        <v>41439.399999999994</v>
      </c>
      <c r="O12" s="43"/>
      <c r="P12" s="43"/>
      <c r="Q12" s="43"/>
      <c r="R12" s="43"/>
      <c r="S12" s="43"/>
      <c r="T12" s="43"/>
      <c r="U12" s="81">
        <f>SUM(U8:U11)</f>
        <v>20711.599999999999</v>
      </c>
      <c r="V12" s="43"/>
      <c r="W12" s="43"/>
      <c r="X12" s="43"/>
      <c r="Y12" s="43"/>
      <c r="Z12" s="43"/>
      <c r="AA12" s="43"/>
      <c r="AB12" s="81">
        <f>SUM(AB8:AB11)</f>
        <v>20711.599999999999</v>
      </c>
      <c r="AC12" s="43"/>
    </row>
    <row r="13" spans="3:30"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</row>
    <row r="14" spans="3:30"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</row>
    <row r="15" spans="3:30"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</row>
    <row r="16" spans="3:30"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50"/>
      <c r="T16" s="43"/>
      <c r="U16" s="43"/>
      <c r="V16" s="43"/>
      <c r="W16" s="43"/>
      <c r="X16" s="43"/>
      <c r="Y16" s="43"/>
      <c r="Z16" s="43"/>
      <c r="AA16" s="43"/>
      <c r="AB16" s="43"/>
      <c r="AC16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Alimentacion</vt:lpstr>
      <vt:lpstr>LIMPIEZA</vt:lpstr>
      <vt:lpstr>SANITARIO</vt:lpstr>
      <vt:lpstr>MEDICINALES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Lopez</dc:creator>
  <cp:lastModifiedBy>Cindy Lopez</cp:lastModifiedBy>
  <dcterms:created xsi:type="dcterms:W3CDTF">2024-08-10T20:55:16Z</dcterms:created>
  <dcterms:modified xsi:type="dcterms:W3CDTF">2024-10-22T15:27:51Z</dcterms:modified>
</cp:coreProperties>
</file>